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192.168.1.90\経営企画室\97紙媒体関係\その他\書類関係\"/>
    </mc:Choice>
  </mc:AlternateContent>
  <bookViews>
    <workbookView xWindow="0" yWindow="0" windowWidth="28800" windowHeight="12450" tabRatio="788" firstSheet="5" activeTab="19"/>
  </bookViews>
  <sheets>
    <sheet name="1 月" sheetId="14" r:id="rId1"/>
    <sheet name="2 月" sheetId="15" r:id="rId2"/>
    <sheet name="3 月" sheetId="16" r:id="rId3"/>
    <sheet name="4 月" sheetId="17" r:id="rId4"/>
    <sheet name="5 月" sheetId="18" r:id="rId5"/>
    <sheet name="6 月" sheetId="19" r:id="rId6"/>
    <sheet name="7 月" sheetId="20" r:id="rId7"/>
    <sheet name="8 月" sheetId="21" r:id="rId8"/>
    <sheet name="9 月" sheetId="22" r:id="rId9"/>
    <sheet name="10 月" sheetId="23" r:id="rId10"/>
    <sheet name="11 月" sheetId="24" r:id="rId11"/>
    <sheet name="12 月" sheetId="25" r:id="rId12"/>
    <sheet name="2021.11" sheetId="26" r:id="rId13"/>
    <sheet name="2022.2" sheetId="27" r:id="rId14"/>
    <sheet name="2022.3" sheetId="28" r:id="rId15"/>
    <sheet name="2022.4" sheetId="29" r:id="rId16"/>
    <sheet name="2022.5" sheetId="30" r:id="rId17"/>
    <sheet name="2022.6" sheetId="31" r:id="rId18"/>
    <sheet name="2022.7" sheetId="33" r:id="rId19"/>
    <sheet name="2022.8" sheetId="32" r:id="rId20"/>
  </sheets>
  <definedNames>
    <definedName name="CalendarYear">'1 月'!$K$2</definedName>
    <definedName name="ColumnTitleRegion1..H12.1">'1 月'!$B$2</definedName>
    <definedName name="ColumnTitleRegion1..H12.10">'10 月'!$B$2</definedName>
    <definedName name="ColumnTitleRegion1..H12.11">'11 月'!$B$2</definedName>
    <definedName name="ColumnTitleRegion1..H12.12">'12 月'!$B$2</definedName>
    <definedName name="ColumnTitleRegion1..H12.2">'2 月'!$B$2</definedName>
    <definedName name="ColumnTitleRegion1..H12.3">'3 月'!$B$2</definedName>
    <definedName name="ColumnTitleRegion1..H12.4" localSheetId="12">'2021.11'!$B$2</definedName>
    <definedName name="ColumnTitleRegion1..H12.4" localSheetId="13">'2022.2'!$B$2</definedName>
    <definedName name="ColumnTitleRegion1..H12.4" localSheetId="14">'2022.3'!$B$2</definedName>
    <definedName name="ColumnTitleRegion1..H12.4" localSheetId="15">'2022.4'!$B$2</definedName>
    <definedName name="ColumnTitleRegion1..H12.4" localSheetId="16">'2022.5'!$B$2</definedName>
    <definedName name="ColumnTitleRegion1..H12.4" localSheetId="17">'2022.6'!$B$2</definedName>
    <definedName name="ColumnTitleRegion1..H12.4" localSheetId="18">'2022.7'!$B$2</definedName>
    <definedName name="ColumnTitleRegion1..H12.4" localSheetId="19">'2022.8'!$B$2</definedName>
    <definedName name="ColumnTitleRegion1..H12.4">'4 月'!$B$2</definedName>
    <definedName name="ColumnTitleRegion1..H12.5">'5 月'!$B$2</definedName>
    <definedName name="ColumnTitleRegion1..H12.6">'6 月'!$B$2</definedName>
    <definedName name="ColumnTitleRegion1..H12.7">'7 月'!$B$2</definedName>
    <definedName name="ColumnTitleRegion1..H12.8">'8 月'!$B$2</definedName>
    <definedName name="ColumnTitleRegion1..H12.9">'9 月'!$B$2</definedName>
    <definedName name="ColumnTitleRegion2..C14.1">'1 月'!$B$2</definedName>
    <definedName name="ColumnTitleRegion2..C14.10">'10 月'!$B$2</definedName>
    <definedName name="ColumnTitleRegion2..C14.11">'11 月'!$B$2</definedName>
    <definedName name="ColumnTitleRegion2..C14.12">'12 月'!$B$2</definedName>
    <definedName name="ColumnTitleRegion2..C14.2">'2 月'!$B$2</definedName>
    <definedName name="ColumnTitleRegion2..C14.3">'3 月'!$B$2</definedName>
    <definedName name="ColumnTitleRegion2..C14.4" localSheetId="12">'2021.11'!$B$2</definedName>
    <definedName name="ColumnTitleRegion2..C14.4" localSheetId="13">'2022.2'!$B$2</definedName>
    <definedName name="ColumnTitleRegion2..C14.4" localSheetId="14">'2022.3'!$B$2</definedName>
    <definedName name="ColumnTitleRegion2..C14.4" localSheetId="15">'2022.4'!$B$2</definedName>
    <definedName name="ColumnTitleRegion2..C14.4" localSheetId="16">'2022.5'!$B$2</definedName>
    <definedName name="ColumnTitleRegion2..C14.4" localSheetId="17">'2022.6'!$B$2</definedName>
    <definedName name="ColumnTitleRegion2..C14.4" localSheetId="18">'2022.7'!$B$2</definedName>
    <definedName name="ColumnTitleRegion2..C14.4" localSheetId="19">'2022.8'!$B$2</definedName>
    <definedName name="ColumnTitleRegion2..C14.4">'4 月'!$B$2</definedName>
    <definedName name="ColumnTitleRegion2..C14.5">'5 月'!$B$2</definedName>
    <definedName name="ColumnTitleRegion2..C14.6">'6 月'!$B$2</definedName>
    <definedName name="ColumnTitleRegion2..C14.7">'7 月'!$B$2</definedName>
    <definedName name="ColumnTitleRegion2..C14.8">'8 月'!$B$2</definedName>
    <definedName name="ColumnTitleRegion2..C14.9">'9 月'!$B$2</definedName>
    <definedName name="DaysAndWeeks">{0,1,2,3,4,5,6} + {0;1;2;3;4;5}*7</definedName>
    <definedName name="_xlnm.Print_Area" localSheetId="0">'1 月'!$A$1:$H$14</definedName>
    <definedName name="WeekStart">'1 月'!$K$3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17" l="1"/>
  <c r="B2" i="15" l="1"/>
  <c r="B2" i="16"/>
  <c r="B2" i="18"/>
  <c r="B2" i="19"/>
  <c r="B2" i="20"/>
  <c r="B2" i="21"/>
  <c r="B2" i="22"/>
  <c r="B2" i="23"/>
  <c r="B2" i="24"/>
  <c r="B2" i="25"/>
  <c r="K2" i="14" l="1"/>
  <c r="B1" i="15" l="1"/>
  <c r="B1" i="25"/>
  <c r="B1" i="23"/>
  <c r="B1" i="24"/>
  <c r="B1" i="21"/>
  <c r="B1" i="22"/>
  <c r="B1" i="19"/>
  <c r="B1" i="20"/>
  <c r="B1" i="18"/>
  <c r="B1" i="16"/>
  <c r="B13" i="15" a="1"/>
  <c r="B9" i="16" a="1"/>
  <c r="B5" i="16" a="1"/>
  <c r="B11" i="18" a="1"/>
  <c r="B7" i="18" a="1"/>
  <c r="B3" i="18" a="1"/>
  <c r="B13" i="20" a="1"/>
  <c r="B9" i="20" a="1"/>
  <c r="B5" i="20" a="1"/>
  <c r="B11" i="22" a="1"/>
  <c r="B7" i="22" a="1"/>
  <c r="B13" i="17" a="1"/>
  <c r="B9" i="17" a="1"/>
  <c r="B5" i="17" a="1"/>
  <c r="B11" i="19" a="1"/>
  <c r="B7" i="19" a="1"/>
  <c r="B3" i="19" a="1"/>
  <c r="B13" i="21" a="1"/>
  <c r="B9" i="21" a="1"/>
  <c r="B5" i="21" a="1"/>
  <c r="B13" i="16" a="1"/>
  <c r="B11" i="16" a="1"/>
  <c r="B7" i="16" a="1"/>
  <c r="B3" i="16" a="1"/>
  <c r="B13" i="18" a="1"/>
  <c r="B9" i="18" a="1"/>
  <c r="B5" i="18" a="1"/>
  <c r="B11" i="20" a="1"/>
  <c r="B7" i="20" a="1"/>
  <c r="B3" i="20" a="1"/>
  <c r="B13" i="22" a="1"/>
  <c r="B9" i="22" a="1"/>
  <c r="B11" i="15" a="1"/>
  <c r="B3" i="15" a="1"/>
  <c r="B13" i="19" a="1"/>
  <c r="B3" i="17" a="1"/>
  <c r="B3" i="21" a="1"/>
  <c r="B5" i="22" a="1"/>
  <c r="B9" i="23" a="1"/>
  <c r="B13" i="24" a="1"/>
  <c r="B5" i="24" a="1"/>
  <c r="B9" i="25" a="1"/>
  <c r="B5" i="25" a="1"/>
  <c r="B13" i="14" a="1"/>
  <c r="B9" i="14" a="1"/>
  <c r="B5" i="14" a="1"/>
  <c r="B7" i="24" a="1"/>
  <c r="B9" i="15" a="1"/>
  <c r="B13" i="23" a="1"/>
  <c r="B5" i="23" a="1"/>
  <c r="B9" i="24" a="1"/>
  <c r="B13" i="25" a="1"/>
  <c r="B7" i="25" a="1"/>
  <c r="B3" i="25" a="1"/>
  <c r="B11" i="14" a="1"/>
  <c r="B7" i="14" a="1"/>
  <c r="B3" i="14" a="1"/>
  <c r="B3" i="24" a="1"/>
  <c r="B7" i="15" a="1"/>
  <c r="B7" i="17" a="1"/>
  <c r="B5" i="19" a="1"/>
  <c r="B7" i="21" a="1"/>
  <c r="B5" i="15" a="1"/>
  <c r="B11" i="17" a="1"/>
  <c r="B9" i="19" a="1"/>
  <c r="B11" i="21" a="1"/>
  <c r="B3" i="22" a="1"/>
  <c r="B11" i="23" a="1"/>
  <c r="B7" i="23" a="1"/>
  <c r="B3" i="23" a="1"/>
  <c r="B11" i="24" a="1"/>
  <c r="B11" i="25" a="1"/>
  <c r="B1" i="14"/>
  <c r="F11" i="20" l="1"/>
  <c r="B11" i="20"/>
  <c r="D11" i="20"/>
  <c r="H11" i="20"/>
  <c r="C11" i="20"/>
  <c r="G11" i="20"/>
  <c r="E11" i="20"/>
  <c r="F7" i="19"/>
  <c r="B7" i="19"/>
  <c r="H7" i="19"/>
  <c r="C7" i="19"/>
  <c r="G7" i="19"/>
  <c r="E7" i="19"/>
  <c r="D7" i="19"/>
  <c r="F11" i="18"/>
  <c r="B11" i="18"/>
  <c r="G11" i="18"/>
  <c r="E11" i="18"/>
  <c r="D11" i="18"/>
  <c r="C11" i="18"/>
  <c r="H11" i="18"/>
  <c r="H11" i="24"/>
  <c r="D11" i="24"/>
  <c r="G11" i="24"/>
  <c r="C11" i="24"/>
  <c r="F11" i="24"/>
  <c r="B11" i="24"/>
  <c r="E11" i="24"/>
  <c r="H3" i="22"/>
  <c r="H2" i="22" s="1"/>
  <c r="D3" i="22"/>
  <c r="D2" i="22" s="1"/>
  <c r="G3" i="22"/>
  <c r="G2" i="22" s="1"/>
  <c r="C3" i="22"/>
  <c r="C2" i="22" s="1"/>
  <c r="F3" i="22"/>
  <c r="F2" i="22" s="1"/>
  <c r="B3" i="22"/>
  <c r="E3" i="22"/>
  <c r="E2" i="22" s="1"/>
  <c r="F5" i="15"/>
  <c r="B5" i="15"/>
  <c r="H5" i="15"/>
  <c r="D5" i="15"/>
  <c r="G5" i="15"/>
  <c r="E5" i="15"/>
  <c r="C5" i="15"/>
  <c r="F7" i="15"/>
  <c r="B7" i="15"/>
  <c r="H7" i="15"/>
  <c r="D7" i="15"/>
  <c r="G7" i="15"/>
  <c r="E7" i="15"/>
  <c r="C7" i="15"/>
  <c r="F11" i="14"/>
  <c r="B11" i="14"/>
  <c r="G11" i="14"/>
  <c r="C11" i="14"/>
  <c r="E11" i="14"/>
  <c r="H11" i="14"/>
  <c r="D11" i="14"/>
  <c r="H9" i="24"/>
  <c r="D9" i="24"/>
  <c r="G9" i="24"/>
  <c r="C9" i="24"/>
  <c r="F9" i="24"/>
  <c r="B9" i="24"/>
  <c r="E9" i="24"/>
  <c r="H7" i="24"/>
  <c r="D7" i="24"/>
  <c r="G7" i="24"/>
  <c r="C7" i="24"/>
  <c r="F7" i="24"/>
  <c r="B7" i="24"/>
  <c r="E7" i="24"/>
  <c r="F5" i="25"/>
  <c r="B5" i="25"/>
  <c r="E5" i="25"/>
  <c r="G5" i="25"/>
  <c r="C5" i="25"/>
  <c r="H5" i="25"/>
  <c r="D5" i="25"/>
  <c r="H9" i="23"/>
  <c r="D9" i="23"/>
  <c r="G9" i="23"/>
  <c r="C9" i="23"/>
  <c r="F9" i="23"/>
  <c r="B9" i="23"/>
  <c r="E9" i="23"/>
  <c r="B13" i="19"/>
  <c r="C13" i="19"/>
  <c r="B13" i="22"/>
  <c r="C13" i="22"/>
  <c r="F5" i="18"/>
  <c r="B5" i="18"/>
  <c r="D5" i="18"/>
  <c r="H5" i="18"/>
  <c r="C5" i="18"/>
  <c r="G5" i="18"/>
  <c r="E5" i="18"/>
  <c r="F7" i="16"/>
  <c r="B7" i="16"/>
  <c r="D7" i="16"/>
  <c r="H7" i="16"/>
  <c r="C7" i="16"/>
  <c r="G7" i="16"/>
  <c r="E7" i="16"/>
  <c r="F9" i="21"/>
  <c r="B9" i="21"/>
  <c r="H9" i="21"/>
  <c r="C9" i="21"/>
  <c r="G9" i="21"/>
  <c r="E9" i="21"/>
  <c r="D9" i="21"/>
  <c r="F11" i="19"/>
  <c r="B11" i="19"/>
  <c r="H11" i="19"/>
  <c r="C11" i="19"/>
  <c r="G11" i="19"/>
  <c r="E11" i="19"/>
  <c r="D11" i="19"/>
  <c r="F7" i="22"/>
  <c r="B7" i="22"/>
  <c r="G7" i="22"/>
  <c r="E7" i="22"/>
  <c r="D7" i="22"/>
  <c r="H7" i="22"/>
  <c r="C7" i="22"/>
  <c r="B13" i="20"/>
  <c r="C13" i="20"/>
  <c r="F5" i="16"/>
  <c r="B5" i="16"/>
  <c r="G5" i="16"/>
  <c r="E5" i="16"/>
  <c r="D5" i="16"/>
  <c r="H5" i="16"/>
  <c r="C5" i="16"/>
  <c r="H11" i="23"/>
  <c r="D11" i="23"/>
  <c r="G11" i="23"/>
  <c r="C11" i="23"/>
  <c r="F11" i="23"/>
  <c r="B11" i="23"/>
  <c r="E11" i="23"/>
  <c r="F7" i="17"/>
  <c r="B7" i="17"/>
  <c r="E7" i="17"/>
  <c r="D7" i="17"/>
  <c r="H7" i="17"/>
  <c r="C7" i="17"/>
  <c r="G7" i="17"/>
  <c r="F9" i="15"/>
  <c r="B9" i="15"/>
  <c r="H9" i="15"/>
  <c r="D9" i="15"/>
  <c r="G9" i="15"/>
  <c r="E9" i="15"/>
  <c r="C9" i="15"/>
  <c r="C13" i="24"/>
  <c r="B13" i="24"/>
  <c r="F3" i="17"/>
  <c r="F2" i="17" s="1"/>
  <c r="B3" i="17"/>
  <c r="E3" i="17"/>
  <c r="E2" i="17" s="1"/>
  <c r="D3" i="17"/>
  <c r="D2" i="17" s="1"/>
  <c r="H3" i="17"/>
  <c r="H2" i="17" s="1"/>
  <c r="C3" i="17"/>
  <c r="C2" i="17" s="1"/>
  <c r="G3" i="17"/>
  <c r="G2" i="17" s="1"/>
  <c r="F3" i="16"/>
  <c r="F2" i="16" s="1"/>
  <c r="B3" i="16"/>
  <c r="D3" i="16"/>
  <c r="D2" i="16" s="1"/>
  <c r="H3" i="16"/>
  <c r="H2" i="16" s="1"/>
  <c r="C3" i="16"/>
  <c r="C2" i="16" s="1"/>
  <c r="G3" i="16"/>
  <c r="G2" i="16" s="1"/>
  <c r="E3" i="16"/>
  <c r="E2" i="16" s="1"/>
  <c r="F9" i="20"/>
  <c r="B9" i="20"/>
  <c r="G9" i="20"/>
  <c r="E9" i="20"/>
  <c r="D9" i="20"/>
  <c r="C9" i="20"/>
  <c r="H9" i="20"/>
  <c r="H3" i="23"/>
  <c r="H2" i="23" s="1"/>
  <c r="D3" i="23"/>
  <c r="D2" i="23" s="1"/>
  <c r="G3" i="23"/>
  <c r="G2" i="23" s="1"/>
  <c r="C3" i="23"/>
  <c r="C2" i="23" s="1"/>
  <c r="F3" i="23"/>
  <c r="F2" i="23" s="1"/>
  <c r="B3" i="23"/>
  <c r="E3" i="23"/>
  <c r="E2" i="23" s="1"/>
  <c r="F11" i="21"/>
  <c r="B11" i="21"/>
  <c r="E11" i="21"/>
  <c r="D11" i="21"/>
  <c r="H11" i="21"/>
  <c r="C11" i="21"/>
  <c r="G11" i="21"/>
  <c r="F7" i="21"/>
  <c r="B7" i="21"/>
  <c r="E7" i="21"/>
  <c r="D7" i="21"/>
  <c r="H7" i="21"/>
  <c r="C7" i="21"/>
  <c r="G7" i="21"/>
  <c r="H3" i="24"/>
  <c r="H2" i="24" s="1"/>
  <c r="D3" i="24"/>
  <c r="D2" i="24" s="1"/>
  <c r="G3" i="24"/>
  <c r="G2" i="24" s="1"/>
  <c r="C3" i="24"/>
  <c r="C2" i="24" s="1"/>
  <c r="F3" i="24"/>
  <c r="F2" i="24" s="1"/>
  <c r="B3" i="24"/>
  <c r="E3" i="24"/>
  <c r="E2" i="24" s="1"/>
  <c r="F3" i="25"/>
  <c r="F2" i="25" s="1"/>
  <c r="B3" i="25"/>
  <c r="G3" i="25"/>
  <c r="G2" i="25" s="1"/>
  <c r="C3" i="25"/>
  <c r="C2" i="25" s="1"/>
  <c r="E3" i="25"/>
  <c r="E2" i="25" s="1"/>
  <c r="H3" i="25"/>
  <c r="H2" i="25" s="1"/>
  <c r="D3" i="25"/>
  <c r="D2" i="25" s="1"/>
  <c r="H5" i="23"/>
  <c r="D5" i="23"/>
  <c r="G5" i="23"/>
  <c r="C5" i="23"/>
  <c r="F5" i="23"/>
  <c r="B5" i="23"/>
  <c r="E5" i="23"/>
  <c r="F5" i="14"/>
  <c r="B5" i="14"/>
  <c r="E5" i="14"/>
  <c r="G5" i="14"/>
  <c r="C5" i="14"/>
  <c r="H5" i="14"/>
  <c r="D5" i="14"/>
  <c r="G9" i="25"/>
  <c r="C9" i="25"/>
  <c r="H9" i="25"/>
  <c r="B9" i="25"/>
  <c r="F9" i="25"/>
  <c r="D9" i="25"/>
  <c r="E9" i="25"/>
  <c r="F5" i="22"/>
  <c r="D5" i="22"/>
  <c r="H5" i="22"/>
  <c r="C5" i="22"/>
  <c r="G5" i="22"/>
  <c r="B5" i="22"/>
  <c r="E5" i="22"/>
  <c r="F3" i="15"/>
  <c r="F2" i="15" s="1"/>
  <c r="B3" i="15"/>
  <c r="H3" i="15"/>
  <c r="H2" i="15" s="1"/>
  <c r="D3" i="15"/>
  <c r="D2" i="15" s="1"/>
  <c r="G3" i="15"/>
  <c r="G2" i="15" s="1"/>
  <c r="E3" i="15"/>
  <c r="E2" i="15" s="1"/>
  <c r="C3" i="15"/>
  <c r="C2" i="15" s="1"/>
  <c r="F3" i="20"/>
  <c r="F2" i="20" s="1"/>
  <c r="B3" i="20"/>
  <c r="D3" i="20"/>
  <c r="D2" i="20" s="1"/>
  <c r="H3" i="20"/>
  <c r="H2" i="20" s="1"/>
  <c r="C3" i="20"/>
  <c r="C2" i="20" s="1"/>
  <c r="G3" i="20"/>
  <c r="G2" i="20" s="1"/>
  <c r="E3" i="20"/>
  <c r="E2" i="20" s="1"/>
  <c r="F9" i="18"/>
  <c r="B9" i="18"/>
  <c r="D9" i="18"/>
  <c r="H9" i="18"/>
  <c r="C9" i="18"/>
  <c r="G9" i="18"/>
  <c r="E9" i="18"/>
  <c r="F11" i="16"/>
  <c r="B11" i="16"/>
  <c r="H11" i="16"/>
  <c r="D11" i="16"/>
  <c r="E11" i="16"/>
  <c r="C11" i="16"/>
  <c r="G11" i="16"/>
  <c r="B13" i="21"/>
  <c r="C13" i="21"/>
  <c r="F5" i="17"/>
  <c r="B5" i="17"/>
  <c r="H5" i="17"/>
  <c r="C5" i="17"/>
  <c r="G5" i="17"/>
  <c r="E5" i="17"/>
  <c r="D5" i="17"/>
  <c r="F11" i="22"/>
  <c r="B11" i="22"/>
  <c r="G11" i="22"/>
  <c r="E11" i="22"/>
  <c r="D11" i="22"/>
  <c r="C11" i="22"/>
  <c r="H11" i="22"/>
  <c r="F3" i="18"/>
  <c r="F2" i="18" s="1"/>
  <c r="B3" i="18"/>
  <c r="G3" i="18"/>
  <c r="G2" i="18" s="1"/>
  <c r="E3" i="18"/>
  <c r="E2" i="18" s="1"/>
  <c r="D3" i="18"/>
  <c r="D2" i="18" s="1"/>
  <c r="H3" i="18"/>
  <c r="H2" i="18" s="1"/>
  <c r="C3" i="18"/>
  <c r="C2" i="18" s="1"/>
  <c r="F9" i="16"/>
  <c r="B9" i="16"/>
  <c r="G9" i="16"/>
  <c r="E9" i="16"/>
  <c r="D9" i="16"/>
  <c r="C9" i="16"/>
  <c r="H9" i="16"/>
  <c r="G11" i="25"/>
  <c r="C11" i="25"/>
  <c r="E11" i="25"/>
  <c r="D11" i="25"/>
  <c r="H11" i="25"/>
  <c r="B11" i="25"/>
  <c r="F11" i="25"/>
  <c r="F11" i="17"/>
  <c r="B11" i="17"/>
  <c r="E11" i="17"/>
  <c r="D11" i="17"/>
  <c r="H11" i="17"/>
  <c r="C11" i="17"/>
  <c r="G11" i="17"/>
  <c r="F7" i="14"/>
  <c r="B7" i="14"/>
  <c r="G7" i="14"/>
  <c r="C7" i="14"/>
  <c r="E7" i="14"/>
  <c r="H7" i="14"/>
  <c r="D7" i="14"/>
  <c r="C13" i="25"/>
  <c r="B13" i="25"/>
  <c r="B13" i="14"/>
  <c r="C13" i="14"/>
  <c r="F9" i="22"/>
  <c r="B9" i="22"/>
  <c r="D9" i="22"/>
  <c r="H9" i="22"/>
  <c r="C9" i="22"/>
  <c r="G9" i="22"/>
  <c r="E9" i="22"/>
  <c r="F5" i="21"/>
  <c r="B5" i="21"/>
  <c r="H5" i="21"/>
  <c r="C5" i="21"/>
  <c r="G5" i="21"/>
  <c r="E5" i="21"/>
  <c r="D5" i="21"/>
  <c r="B13" i="17"/>
  <c r="C13" i="17"/>
  <c r="H7" i="23"/>
  <c r="D7" i="23"/>
  <c r="G7" i="23"/>
  <c r="C7" i="23"/>
  <c r="F7" i="23"/>
  <c r="B7" i="23"/>
  <c r="E7" i="23"/>
  <c r="F9" i="19"/>
  <c r="B9" i="19"/>
  <c r="E9" i="19"/>
  <c r="D9" i="19"/>
  <c r="H9" i="19"/>
  <c r="C9" i="19"/>
  <c r="G9" i="19"/>
  <c r="F5" i="19"/>
  <c r="B5" i="19"/>
  <c r="E5" i="19"/>
  <c r="D5" i="19"/>
  <c r="H5" i="19"/>
  <c r="C5" i="19"/>
  <c r="G5" i="19"/>
  <c r="F3" i="14"/>
  <c r="F2" i="14" s="1"/>
  <c r="B3" i="14"/>
  <c r="G3" i="14"/>
  <c r="G2" i="14" s="1"/>
  <c r="E3" i="14"/>
  <c r="E2" i="14" s="1"/>
  <c r="C3" i="14"/>
  <c r="C2" i="14" s="1"/>
  <c r="H3" i="14"/>
  <c r="H2" i="14" s="1"/>
  <c r="D3" i="14"/>
  <c r="D2" i="14" s="1"/>
  <c r="F7" i="25"/>
  <c r="B7" i="25"/>
  <c r="G7" i="25"/>
  <c r="C7" i="25"/>
  <c r="E7" i="25"/>
  <c r="H7" i="25"/>
  <c r="D7" i="25"/>
  <c r="C13" i="23"/>
  <c r="B13" i="23"/>
  <c r="F9" i="14"/>
  <c r="B9" i="14"/>
  <c r="E9" i="14"/>
  <c r="G9" i="14"/>
  <c r="C9" i="14"/>
  <c r="H9" i="14"/>
  <c r="D9" i="14"/>
  <c r="H5" i="24"/>
  <c r="D5" i="24"/>
  <c r="G5" i="24"/>
  <c r="C5" i="24"/>
  <c r="F5" i="24"/>
  <c r="B5" i="24"/>
  <c r="E5" i="24"/>
  <c r="F3" i="21"/>
  <c r="F2" i="21" s="1"/>
  <c r="B3" i="21"/>
  <c r="E3" i="21"/>
  <c r="E2" i="21" s="1"/>
  <c r="D3" i="21"/>
  <c r="D2" i="21" s="1"/>
  <c r="H3" i="21"/>
  <c r="H2" i="21" s="1"/>
  <c r="C3" i="21"/>
  <c r="C2" i="21" s="1"/>
  <c r="G3" i="21"/>
  <c r="G2" i="21" s="1"/>
  <c r="F11" i="15"/>
  <c r="B11" i="15"/>
  <c r="E11" i="15"/>
  <c r="H11" i="15"/>
  <c r="D11" i="15"/>
  <c r="G11" i="15"/>
  <c r="C11" i="15"/>
  <c r="F7" i="20"/>
  <c r="B7" i="20"/>
  <c r="D7" i="20"/>
  <c r="H7" i="20"/>
  <c r="C7" i="20"/>
  <c r="G7" i="20"/>
  <c r="E7" i="20"/>
  <c r="B13" i="18"/>
  <c r="C13" i="18"/>
  <c r="B13" i="16"/>
  <c r="C13" i="16"/>
  <c r="F3" i="19"/>
  <c r="F2" i="19" s="1"/>
  <c r="B3" i="19"/>
  <c r="H3" i="19"/>
  <c r="H2" i="19" s="1"/>
  <c r="C3" i="19"/>
  <c r="C2" i="19" s="1"/>
  <c r="G3" i="19"/>
  <c r="G2" i="19" s="1"/>
  <c r="E3" i="19"/>
  <c r="E2" i="19" s="1"/>
  <c r="D3" i="19"/>
  <c r="D2" i="19" s="1"/>
  <c r="F9" i="17"/>
  <c r="B9" i="17"/>
  <c r="H9" i="17"/>
  <c r="C9" i="17"/>
  <c r="G9" i="17"/>
  <c r="E9" i="17"/>
  <c r="D9" i="17"/>
  <c r="F5" i="20"/>
  <c r="B5" i="20"/>
  <c r="G5" i="20"/>
  <c r="E5" i="20"/>
  <c r="D5" i="20"/>
  <c r="H5" i="20"/>
  <c r="C5" i="20"/>
  <c r="F7" i="18"/>
  <c r="B7" i="18"/>
  <c r="G7" i="18"/>
  <c r="E7" i="18"/>
  <c r="D7" i="18"/>
  <c r="H7" i="18"/>
  <c r="C7" i="18"/>
  <c r="B13" i="15"/>
  <c r="C13" i="15"/>
  <c r="B2" i="14"/>
</calcChain>
</file>

<file path=xl/sharedStrings.xml><?xml version="1.0" encoding="utf-8"?>
<sst xmlns="http://schemas.openxmlformats.org/spreadsheetml/2006/main" count="419" uniqueCount="28">
  <si>
    <t>メモ</t>
  </si>
  <si>
    <t>カレンダーの設定</t>
  </si>
  <si>
    <t>年</t>
  </si>
  <si>
    <t>週の始まり</t>
  </si>
  <si>
    <t>日曜日</t>
  </si>
  <si>
    <t>休診</t>
    <rPh sb="0" eb="2">
      <t>キュウシン</t>
    </rPh>
    <phoneticPr fontId="6"/>
  </si>
  <si>
    <t>休診</t>
    <phoneticPr fontId="6"/>
  </si>
  <si>
    <t>診療</t>
    <rPh sb="0" eb="2">
      <t>シンリョウ</t>
    </rPh>
    <phoneticPr fontId="6"/>
  </si>
  <si>
    <t>診療</t>
    <phoneticPr fontId="6"/>
  </si>
  <si>
    <t>診療</t>
    <phoneticPr fontId="6"/>
  </si>
  <si>
    <r>
      <rPr>
        <sz val="18"/>
        <color rgb="FF00B050"/>
        <rFont val="Meiryo UI"/>
        <family val="3"/>
        <charset val="128"/>
      </rPr>
      <t>午前診療</t>
    </r>
    <r>
      <rPr>
        <sz val="18"/>
        <color theme="1" tint="0.24994659260841701"/>
        <rFont val="Meiryo UI"/>
        <family val="3"/>
        <charset val="128"/>
      </rPr>
      <t xml:space="preserve">
</t>
    </r>
    <r>
      <rPr>
        <sz val="18"/>
        <color theme="8" tint="-0.249977111117893"/>
        <rFont val="Meiryo UI"/>
        <family val="3"/>
        <charset val="128"/>
      </rPr>
      <t>午後休診</t>
    </r>
    <rPh sb="0" eb="2">
      <t>ゴゼン</t>
    </rPh>
    <rPh sb="2" eb="4">
      <t>シンリョウ</t>
    </rPh>
    <rPh sb="5" eb="7">
      <t>ゴゴ</t>
    </rPh>
    <rPh sb="7" eb="9">
      <t>キュウシン</t>
    </rPh>
    <phoneticPr fontId="6"/>
  </si>
  <si>
    <r>
      <rPr>
        <sz val="18"/>
        <color rgb="FF00B050"/>
        <rFont val="Meiryo UI"/>
        <family val="3"/>
        <charset val="128"/>
      </rPr>
      <t>午前診療</t>
    </r>
    <r>
      <rPr>
        <sz val="18"/>
        <color theme="1" tint="0.24994659260841701"/>
        <rFont val="Meiryo UI"/>
        <family val="3"/>
        <charset val="128"/>
      </rPr>
      <t xml:space="preserve">
</t>
    </r>
    <r>
      <rPr>
        <sz val="18"/>
        <color theme="8" tint="-0.249977111117893"/>
        <rFont val="Meiryo UI"/>
        <family val="3"/>
        <charset val="128"/>
      </rPr>
      <t>午後休診</t>
    </r>
    <phoneticPr fontId="6"/>
  </si>
  <si>
    <r>
      <rPr>
        <sz val="18"/>
        <color rgb="FF00B050"/>
        <rFont val="Meiryo UI"/>
        <family val="3"/>
        <charset val="128"/>
      </rPr>
      <t>午前診療</t>
    </r>
    <r>
      <rPr>
        <sz val="18"/>
        <color theme="1" tint="0.24994659260841701"/>
        <rFont val="Meiryo UI"/>
        <family val="3"/>
        <charset val="128"/>
      </rPr>
      <t xml:space="preserve">
</t>
    </r>
    <r>
      <rPr>
        <sz val="18"/>
        <color theme="8" tint="-0.249977111117893"/>
        <rFont val="Meiryo UI"/>
        <family val="3"/>
        <charset val="128"/>
      </rPr>
      <t>午後休診</t>
    </r>
    <phoneticPr fontId="6"/>
  </si>
  <si>
    <t>高茶屋クリニック診療日</t>
    <rPh sb="0" eb="3">
      <t>タカチャヤ</t>
    </rPh>
    <rPh sb="8" eb="11">
      <t>シンリョウビ</t>
    </rPh>
    <phoneticPr fontId="6"/>
  </si>
  <si>
    <t>4月</t>
    <rPh sb="1" eb="2">
      <t>ガツ</t>
    </rPh>
    <phoneticPr fontId="6"/>
  </si>
  <si>
    <t>2021年</t>
    <rPh sb="4" eb="5">
      <t>ネン</t>
    </rPh>
    <phoneticPr fontId="6"/>
  </si>
  <si>
    <t>高茶屋クリニック診療日</t>
    <rPh sb="0" eb="3">
      <t>タカチャヤ</t>
    </rPh>
    <rPh sb="8" eb="11">
      <t>シンリョウビ</t>
    </rPh>
    <phoneticPr fontId="6"/>
  </si>
  <si>
    <t>日</t>
    <rPh sb="0" eb="1">
      <t>ニチ</t>
    </rPh>
    <phoneticPr fontId="24"/>
  </si>
  <si>
    <t>月</t>
    <rPh sb="0" eb="1">
      <t>ゲツ</t>
    </rPh>
    <phoneticPr fontId="24"/>
  </si>
  <si>
    <t>火</t>
    <rPh sb="0" eb="1">
      <t>カ</t>
    </rPh>
    <phoneticPr fontId="24"/>
  </si>
  <si>
    <t>水</t>
    <rPh sb="0" eb="1">
      <t>スイ</t>
    </rPh>
    <phoneticPr fontId="24"/>
  </si>
  <si>
    <t>木</t>
    <rPh sb="0" eb="1">
      <t>モク</t>
    </rPh>
    <phoneticPr fontId="24"/>
  </si>
  <si>
    <t>金</t>
    <rPh sb="0" eb="1">
      <t>キン</t>
    </rPh>
    <phoneticPr fontId="24"/>
  </si>
  <si>
    <t>土</t>
    <rPh sb="0" eb="1">
      <t>ド</t>
    </rPh>
    <phoneticPr fontId="24"/>
  </si>
  <si>
    <t>高茶屋クリニック診療日</t>
    <phoneticPr fontId="24"/>
  </si>
  <si>
    <t>診療</t>
    <phoneticPr fontId="6"/>
  </si>
  <si>
    <t>診療時間　9:00~13:00　/　14:30~17:30       受付終了時間　12:30　/　17:15</t>
    <phoneticPr fontId="6"/>
  </si>
  <si>
    <t>臨時休診</t>
    <rPh sb="0" eb="2">
      <t>リンジ</t>
    </rPh>
    <rPh sb="2" eb="4">
      <t>キュウシン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</si>
</sst>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_(&quot;$&quot;* #,##0_);_(&quot;$&quot;* \(#,##0\);_(&quot;$&quot;* &quot;-&quot;_);_(@_)"/>
    <numFmt numFmtId="177" formatCode="_(* #,##0_);_(* \(#,##0\);_(* &quot;-&quot;_);_(@_)"/>
    <numFmt numFmtId="178" formatCode="_(&quot;$&quot;* #,##0.00_);_(&quot;$&quot;* \(#,##0.00\);_(&quot;$&quot;* &quot;-&quot;??_);_(@_)"/>
    <numFmt numFmtId="179" formatCode="_(* #,##0.00_);_(* \(#,##0.00\);_(* &quot;-&quot;??_);_(@_)"/>
    <numFmt numFmtId="180" formatCode="d"/>
  </numFmts>
  <fonts count="28" x14ac:knownFonts="1">
    <font>
      <sz val="11"/>
      <color theme="1" tint="0.24994659260841701"/>
      <name val="Meiryo UI"/>
      <family val="3"/>
      <charset val="128"/>
    </font>
    <font>
      <sz val="8"/>
      <name val="Arial"/>
      <family val="2"/>
    </font>
    <font>
      <b/>
      <sz val="11"/>
      <color theme="0"/>
      <name val="Sylfaen"/>
      <family val="2"/>
      <scheme val="minor"/>
    </font>
    <font>
      <b/>
      <sz val="14"/>
      <color theme="0"/>
      <name val="Sylfaen"/>
      <family val="2"/>
      <scheme val="minor"/>
    </font>
    <font>
      <sz val="11"/>
      <color theme="1" tint="0.34998626667073579"/>
      <name val="Sylfaen"/>
      <family val="2"/>
      <scheme val="minor"/>
    </font>
    <font>
      <sz val="11"/>
      <color indexed="63"/>
      <name val="Sylfaen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 tint="0.24994659260841701"/>
      <name val="Meiryo UI"/>
      <family val="3"/>
      <charset val="128"/>
    </font>
    <font>
      <sz val="35"/>
      <color theme="4"/>
      <name val="Meiryo UI"/>
      <family val="3"/>
      <charset val="128"/>
    </font>
    <font>
      <sz val="11"/>
      <color theme="4" tint="-0.24994659260841701"/>
      <name val="Meiryo UI"/>
      <family val="3"/>
      <charset val="128"/>
    </font>
    <font>
      <sz val="10"/>
      <name val="Meiryo UI"/>
      <family val="3"/>
      <charset val="128"/>
    </font>
    <font>
      <sz val="12"/>
      <color theme="4" tint="-0.24994659260841701"/>
      <name val="Meiryo UI"/>
      <family val="3"/>
      <charset val="128"/>
    </font>
    <font>
      <sz val="11"/>
      <color theme="1" tint="0.34998626667073579"/>
      <name val="Meiryo UI"/>
      <family val="3"/>
      <charset val="128"/>
    </font>
    <font>
      <b/>
      <sz val="11"/>
      <color theme="1" tint="0.34998626667073579"/>
      <name val="Meiryo UI"/>
      <family val="3"/>
      <charset val="128"/>
    </font>
    <font>
      <sz val="11"/>
      <name val="Meiryo UI"/>
      <family val="3"/>
      <charset val="128"/>
    </font>
    <font>
      <sz val="20"/>
      <color theme="8" tint="-0.249977111117893"/>
      <name val="Meiryo UI"/>
      <family val="3"/>
      <charset val="128"/>
    </font>
    <font>
      <sz val="20"/>
      <color rgb="FF00B050"/>
      <name val="Meiryo UI"/>
      <family val="3"/>
      <charset val="128"/>
    </font>
    <font>
      <sz val="18"/>
      <color theme="1" tint="0.24994659260841701"/>
      <name val="Meiryo UI"/>
      <family val="3"/>
      <charset val="128"/>
    </font>
    <font>
      <sz val="18"/>
      <color rgb="FF00B050"/>
      <name val="Meiryo UI"/>
      <family val="3"/>
      <charset val="128"/>
    </font>
    <font>
      <sz val="18"/>
      <color theme="8" tint="-0.249977111117893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0070C0"/>
      <name val="Meiryo UI"/>
      <family val="3"/>
      <charset val="128"/>
    </font>
    <font>
      <sz val="20"/>
      <color theme="4" tint="-0.24994659260841701"/>
      <name val="Meiryo UI"/>
      <family val="3"/>
      <charset val="128"/>
    </font>
    <font>
      <sz val="24"/>
      <color theme="4"/>
      <name val="Meiryo UI"/>
      <family val="3"/>
      <charset val="128"/>
    </font>
    <font>
      <sz val="6"/>
      <name val="Meiryo UI"/>
      <family val="3"/>
      <charset val="128"/>
    </font>
    <font>
      <sz val="22"/>
      <color theme="4"/>
      <name val="Meiryo UI"/>
      <family val="3"/>
      <charset val="128"/>
    </font>
    <font>
      <sz val="12"/>
      <color theme="1" tint="0.24994659260841701"/>
      <name val="メイリオ"/>
      <family val="3"/>
      <charset val="128"/>
    </font>
    <font>
      <sz val="16"/>
      <color rgb="FFC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/>
      <top/>
      <bottom style="medium">
        <color theme="4" tint="-0.24994659260841701"/>
      </bottom>
      <diagonal/>
    </border>
  </borders>
  <cellStyleXfs count="17">
    <xf numFmtId="0" fontId="0" fillId="0" borderId="0">
      <alignment vertical="top"/>
    </xf>
    <xf numFmtId="0" fontId="5" fillId="3" borderId="0" applyNumberFormat="0" applyBorder="0" applyAlignment="0" applyProtection="0"/>
    <xf numFmtId="0" fontId="9" fillId="0" borderId="3" applyNumberFormat="0" applyFill="0" applyProtection="0">
      <alignment horizontal="left" vertical="center" indent="1"/>
    </xf>
    <xf numFmtId="0" fontId="2" fillId="4" borderId="1" applyNumberFormat="0" applyAlignment="0" applyProtection="0"/>
    <xf numFmtId="0" fontId="3" fillId="5" borderId="2" applyNumberFormat="0" applyProtection="0">
      <alignment vertical="center"/>
    </xf>
    <xf numFmtId="0" fontId="8" fillId="0" borderId="0" applyFill="0" applyBorder="0" applyProtection="0">
      <alignment vertical="center"/>
    </xf>
    <xf numFmtId="179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6" borderId="0" applyBorder="0" applyProtection="0">
      <alignment horizontal="left" vertical="top" wrapText="1" indent="1"/>
    </xf>
    <xf numFmtId="180" fontId="12" fillId="0" borderId="0">
      <alignment horizontal="left" indent="1"/>
    </xf>
    <xf numFmtId="0" fontId="14" fillId="6" borderId="0" applyNumberFormat="0" applyBorder="0" applyAlignment="0">
      <alignment horizontal="left" vertical="center" indent="1"/>
    </xf>
    <xf numFmtId="0" fontId="11" fillId="0" borderId="0">
      <alignment horizontal="left" indent="1"/>
    </xf>
    <xf numFmtId="0" fontId="9" fillId="0" borderId="0" applyFill="0" applyProtection="0"/>
    <xf numFmtId="0" fontId="7" fillId="0" borderId="0" applyFill="0" applyProtection="0"/>
  </cellStyleXfs>
  <cellXfs count="46">
    <xf numFmtId="0" fontId="0" fillId="0" borderId="0" xfId="0">
      <alignment vertical="top"/>
    </xf>
    <xf numFmtId="0" fontId="7" fillId="0" borderId="0" xfId="0" applyFont="1">
      <alignment vertical="top"/>
    </xf>
    <xf numFmtId="0" fontId="8" fillId="2" borderId="0" xfId="5" applyFont="1" applyFill="1" applyBorder="1">
      <alignment vertical="center"/>
    </xf>
    <xf numFmtId="0" fontId="8" fillId="2" borderId="0" xfId="5" applyFont="1" applyFill="1" applyBorder="1" applyAlignment="1">
      <alignment horizontal="left" vertical="center"/>
    </xf>
    <xf numFmtId="0" fontId="8" fillId="2" borderId="0" xfId="5" applyNumberFormat="1" applyFont="1" applyFill="1" applyBorder="1" applyAlignment="1">
      <alignment horizontal="left" vertical="center"/>
    </xf>
    <xf numFmtId="0" fontId="9" fillId="2" borderId="0" xfId="2" applyFont="1" applyFill="1" applyBorder="1" applyAlignment="1">
      <alignment vertical="center"/>
    </xf>
    <xf numFmtId="0" fontId="8" fillId="2" borderId="0" xfId="5" applyFont="1" applyFill="1" applyAlignment="1">
      <alignment horizontal="left" vertical="center"/>
    </xf>
    <xf numFmtId="0" fontId="7" fillId="2" borderId="0" xfId="0" applyFont="1" applyFill="1">
      <alignment vertical="top"/>
    </xf>
    <xf numFmtId="0" fontId="9" fillId="2" borderId="0" xfId="15" applyFont="1" applyFill="1"/>
    <xf numFmtId="0" fontId="9" fillId="0" borderId="3" xfId="2" applyFont="1" applyFill="1">
      <alignment horizontal="left" vertical="center" indent="1"/>
    </xf>
    <xf numFmtId="0" fontId="10" fillId="0" borderId="0" xfId="0" applyFont="1">
      <alignment vertical="top"/>
    </xf>
    <xf numFmtId="0" fontId="7" fillId="0" borderId="0" xfId="16" applyFont="1"/>
    <xf numFmtId="0" fontId="11" fillId="0" borderId="0" xfId="14" applyFont="1">
      <alignment horizontal="left" indent="1"/>
    </xf>
    <xf numFmtId="180" fontId="12" fillId="0" borderId="0" xfId="12" applyFont="1">
      <alignment horizontal="left" indent="1"/>
    </xf>
    <xf numFmtId="0" fontId="7" fillId="0" borderId="0" xfId="0" applyFont="1" applyAlignment="1">
      <alignment horizontal="left" indent="1"/>
    </xf>
    <xf numFmtId="180" fontId="7" fillId="0" borderId="0" xfId="0" applyNumberFormat="1" applyFont="1">
      <alignment vertical="top"/>
    </xf>
    <xf numFmtId="180" fontId="12" fillId="6" borderId="0" xfId="13" applyNumberFormat="1" applyFont="1" applyAlignment="1">
      <alignment horizontal="left" wrapText="1" indent="1"/>
    </xf>
    <xf numFmtId="0" fontId="7" fillId="6" borderId="0" xfId="13" applyFont="1" applyAlignment="1">
      <alignment vertical="top"/>
    </xf>
    <xf numFmtId="0" fontId="7" fillId="2" borderId="0" xfId="0" applyFont="1" applyFill="1" applyAlignment="1">
      <alignment horizontal="right"/>
    </xf>
    <xf numFmtId="0" fontId="8" fillId="0" borderId="0" xfId="5" applyFont="1" applyFill="1" applyBorder="1" applyAlignment="1">
      <alignment horizontal="right" vertical="center"/>
    </xf>
    <xf numFmtId="180" fontId="12" fillId="6" borderId="0" xfId="13" applyNumberFormat="1" applyFont="1" applyAlignment="1">
      <alignment horizontal="left" indent="1"/>
    </xf>
    <xf numFmtId="0" fontId="15" fillId="0" borderId="0" xfId="0" applyFont="1" applyAlignment="1">
      <alignment horizontal="center" vertical="center"/>
    </xf>
    <xf numFmtId="0" fontId="15" fillId="6" borderId="0" xfId="13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6" borderId="0" xfId="13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6" borderId="0" xfId="13" applyFont="1" applyAlignment="1">
      <alignment horizontal="center" vertical="center" wrapText="1"/>
    </xf>
    <xf numFmtId="180" fontId="20" fillId="6" borderId="0" xfId="13" applyNumberFormat="1" applyFont="1" applyAlignment="1">
      <alignment horizontal="left" indent="1"/>
    </xf>
    <xf numFmtId="180" fontId="20" fillId="0" borderId="0" xfId="12" applyFont="1">
      <alignment horizontal="left" indent="1"/>
    </xf>
    <xf numFmtId="180" fontId="21" fillId="0" borderId="0" xfId="12" applyFont="1">
      <alignment horizontal="left" indent="1"/>
    </xf>
    <xf numFmtId="180" fontId="21" fillId="6" borderId="0" xfId="13" applyNumberFormat="1" applyFont="1" applyAlignment="1">
      <alignment horizontal="left" indent="1"/>
    </xf>
    <xf numFmtId="0" fontId="7" fillId="6" borderId="0" xfId="13" applyFont="1" applyAlignment="1">
      <alignment vertical="top"/>
    </xf>
    <xf numFmtId="0" fontId="23" fillId="0" borderId="0" xfId="5" applyFont="1" applyFill="1" applyBorder="1" applyAlignment="1">
      <alignment horizontal="right" vertical="center"/>
    </xf>
    <xf numFmtId="0" fontId="21" fillId="0" borderId="3" xfId="2" applyFont="1" applyFill="1">
      <alignment horizontal="left" vertical="center" indent="1"/>
    </xf>
    <xf numFmtId="0" fontId="20" fillId="0" borderId="3" xfId="2" applyFont="1" applyFill="1">
      <alignment horizontal="left" vertical="center" indent="1"/>
    </xf>
    <xf numFmtId="55" fontId="25" fillId="2" borderId="0" xfId="5" applyNumberFormat="1" applyFont="1" applyFill="1" applyBorder="1" applyAlignment="1">
      <alignment vertical="center"/>
    </xf>
    <xf numFmtId="0" fontId="26" fillId="0" borderId="0" xfId="0" applyFont="1">
      <alignment vertical="top"/>
    </xf>
    <xf numFmtId="180" fontId="14" fillId="0" borderId="0" xfId="12" applyFont="1">
      <alignment horizontal="left" indent="1"/>
    </xf>
    <xf numFmtId="180" fontId="14" fillId="6" borderId="0" xfId="13" applyNumberFormat="1" applyFont="1" applyAlignment="1">
      <alignment horizontal="left" indent="1"/>
    </xf>
    <xf numFmtId="0" fontId="13" fillId="6" borderId="0" xfId="11" applyFont="1">
      <alignment horizontal="left" vertical="top" wrapText="1" indent="1"/>
    </xf>
    <xf numFmtId="0" fontId="7" fillId="6" borderId="0" xfId="13" applyFont="1" applyAlignment="1">
      <alignment vertical="top"/>
    </xf>
    <xf numFmtId="0" fontId="22" fillId="2" borderId="0" xfId="2" applyFont="1" applyFill="1" applyBorder="1" applyAlignment="1">
      <alignment horizontal="center" vertical="center"/>
    </xf>
    <xf numFmtId="55" fontId="25" fillId="2" borderId="0" xfId="5" applyNumberFormat="1" applyFont="1" applyFill="1" applyBorder="1" applyAlignment="1">
      <alignment horizontal="center" vertical="center"/>
    </xf>
    <xf numFmtId="55" fontId="25" fillId="2" borderId="0" xfId="5" applyNumberFormat="1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6" borderId="0" xfId="13" applyFont="1" applyAlignment="1">
      <alignment horizontal="center" vertical="center"/>
    </xf>
  </cellXfs>
  <cellStyles count="17">
    <cellStyle name="40% - アクセント 1" xfId="1" builtinId="31" customBuiltin="1"/>
    <cellStyle name="アクセント 1" xfId="3" builtinId="29" customBuiltin="1"/>
    <cellStyle name="アクセント 5" xfId="4" builtinId="45" customBuiltin="1"/>
    <cellStyle name="タイトル" xfId="5" builtinId="15" customBuiltin="1"/>
    <cellStyle name="パーセント" xfId="10" builtinId="5" customBuiltin="1"/>
    <cellStyle name="桁区切り" xfId="7" builtinId="6" customBuiltin="1"/>
    <cellStyle name="桁区切り [0.00]" xfId="6" builtinId="3" customBuiltin="1"/>
    <cellStyle name="見出し 1" xfId="2" builtinId="16" customBuiltin="1"/>
    <cellStyle name="見出し 2" xfId="15" builtinId="17" customBuiltin="1"/>
    <cellStyle name="見出し 3" xfId="16" builtinId="18" customBuiltin="1"/>
    <cellStyle name="見出し 4" xfId="11" builtinId="19" customBuiltin="1"/>
    <cellStyle name="縞模様" xfId="13"/>
    <cellStyle name="設定エントリ" xfId="14"/>
    <cellStyle name="通貨" xfId="9" builtinId="7" customBuiltin="1"/>
    <cellStyle name="通貨 [0.00]" xfId="8" builtinId="4" customBuiltin="1"/>
    <cellStyle name="日" xfId="12"/>
    <cellStyle name="標準" xfId="0" builtinId="0" customBuiltin="1"/>
  </cellStyles>
  <dxfs count="41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Global Calendar">
      <a:dk1>
        <a:sysClr val="windowText" lastClr="000000"/>
      </a:dk1>
      <a:lt1>
        <a:sysClr val="window" lastClr="FFFFFF"/>
      </a:lt1>
      <a:dk2>
        <a:srgbClr val="404040"/>
      </a:dk2>
      <a:lt2>
        <a:srgbClr val="F6F6F1"/>
      </a:lt2>
      <a:accent1>
        <a:srgbClr val="669933"/>
      </a:accent1>
      <a:accent2>
        <a:srgbClr val="E69216"/>
      </a:accent2>
      <a:accent3>
        <a:srgbClr val="609FC2"/>
      </a:accent3>
      <a:accent4>
        <a:srgbClr val="E6B819"/>
      </a:accent4>
      <a:accent5>
        <a:srgbClr val="DA695B"/>
      </a:accent5>
      <a:accent6>
        <a:srgbClr val="956895"/>
      </a:accent6>
      <a:hlink>
        <a:srgbClr val="609FC2"/>
      </a:hlink>
      <a:folHlink>
        <a:srgbClr val="956895"/>
      </a:folHlink>
    </a:clrScheme>
    <a:fontScheme name="Calendar">
      <a:majorFont>
        <a:latin typeface="Sylfaen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499984740745262"/>
    <pageSetUpPr autoPageBreaks="0" fitToPage="1"/>
  </sheetPr>
  <dimension ref="A1:K14"/>
  <sheetViews>
    <sheetView showGridLines="0" zoomScaleNormal="100" workbookViewId="0">
      <selection activeCell="B1" sqref="B1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77734375" style="1" customWidth="1"/>
    <col min="11" max="11" width="13.77734375" style="1" customWidth="1"/>
    <col min="12" max="16384" width="8.88671875" style="1"/>
  </cols>
  <sheetData>
    <row r="1" spans="1:11" s="7" customFormat="1" ht="60" customHeight="1" x14ac:dyDescent="0.25">
      <c r="A1" s="1"/>
      <c r="B1" s="2" t="str">
        <f ca="1">"1 月 "&amp;CalendarYear</f>
        <v>1 月 2022</v>
      </c>
      <c r="C1" s="3"/>
      <c r="D1" s="4"/>
      <c r="E1" s="5"/>
      <c r="F1" s="5"/>
      <c r="G1" s="5"/>
      <c r="H1" s="6"/>
      <c r="J1" s="8" t="s">
        <v>1</v>
      </c>
      <c r="K1" s="1"/>
    </row>
    <row r="2" spans="1:11" s="10" customFormat="1" ht="21.75" customHeight="1" thickBot="1" x14ac:dyDescent="0.3">
      <c r="A2" s="1"/>
      <c r="B2" s="9" t="str">
        <f>WeekStart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  <c r="J2" s="11" t="s">
        <v>2</v>
      </c>
      <c r="K2" s="12">
        <f ca="1">YEAR(TODAY())</f>
        <v>2022</v>
      </c>
    </row>
    <row r="3" spans="1:11" s="14" customFormat="1" ht="19.5" customHeight="1" x14ac:dyDescent="0.25">
      <c r="A3" s="1"/>
      <c r="B3" s="13">
        <f t="array" aca="1" ref="B3:H3" ca="1">DaysAndWeeks+DATE(CalendarYear,1,1)-WEEKDAY(DATE(CalendarYear,1,1),(WeekStart="月曜日")+1)+1</f>
        <v>44556</v>
      </c>
      <c r="C3" s="13">
        <f ca="1"/>
        <v>44557</v>
      </c>
      <c r="D3" s="13">
        <f ca="1"/>
        <v>44558</v>
      </c>
      <c r="E3" s="13">
        <f ca="1"/>
        <v>44559</v>
      </c>
      <c r="F3" s="13">
        <f ca="1"/>
        <v>44560</v>
      </c>
      <c r="G3" s="13">
        <f ca="1"/>
        <v>44561</v>
      </c>
      <c r="H3" s="13">
        <f ca="1"/>
        <v>44562</v>
      </c>
      <c r="J3" s="11" t="s">
        <v>3</v>
      </c>
      <c r="K3" s="12" t="s">
        <v>4</v>
      </c>
    </row>
    <row r="4" spans="1:11" ht="57.95" customHeight="1" x14ac:dyDescent="0.25">
      <c r="J4" s="15"/>
    </row>
    <row r="5" spans="1:11" s="14" customFormat="1" ht="19.5" customHeight="1" x14ac:dyDescent="0.25">
      <c r="A5" s="1"/>
      <c r="B5" s="16">
        <f t="array" aca="1" ref="B5:H5" ca="1">DaysAndWeeks+DATE(CalendarYear,1,1)-WEEKDAY(DATE(CalendarYear,1,1),(WeekStart="月曜日")+1)+8</f>
        <v>44563</v>
      </c>
      <c r="C5" s="16">
        <f ca="1"/>
        <v>44564</v>
      </c>
      <c r="D5" s="16">
        <f ca="1"/>
        <v>44565</v>
      </c>
      <c r="E5" s="16">
        <f ca="1"/>
        <v>44566</v>
      </c>
      <c r="F5" s="16">
        <f ca="1"/>
        <v>44567</v>
      </c>
      <c r="G5" s="16">
        <f ca="1"/>
        <v>44568</v>
      </c>
      <c r="H5" s="16">
        <f ca="1"/>
        <v>44569</v>
      </c>
    </row>
    <row r="6" spans="1:11" ht="57.95" customHeight="1" x14ac:dyDescent="0.25">
      <c r="B6" s="17"/>
      <c r="C6" s="17"/>
      <c r="D6" s="17"/>
      <c r="E6" s="17"/>
      <c r="F6" s="17"/>
      <c r="G6" s="17"/>
      <c r="H6" s="17"/>
      <c r="J6" s="18"/>
    </row>
    <row r="7" spans="1:11" s="14" customFormat="1" ht="19.5" customHeight="1" x14ac:dyDescent="0.25">
      <c r="A7" s="1"/>
      <c r="B7" s="13">
        <f t="array" aca="1" ref="B7:H7" ca="1">DaysAndWeeks+DATE(CalendarYear,1,1)-WEEKDAY(DATE(CalendarYear,1,1),(WeekStart="月曜日")+1)+15</f>
        <v>44570</v>
      </c>
      <c r="C7" s="13">
        <f ca="1"/>
        <v>44571</v>
      </c>
      <c r="D7" s="13">
        <f ca="1"/>
        <v>44572</v>
      </c>
      <c r="E7" s="13">
        <f ca="1"/>
        <v>44573</v>
      </c>
      <c r="F7" s="13">
        <f ca="1"/>
        <v>44574</v>
      </c>
      <c r="G7" s="13">
        <f ca="1"/>
        <v>44575</v>
      </c>
      <c r="H7" s="13">
        <f ca="1"/>
        <v>44576</v>
      </c>
      <c r="J7" s="18"/>
    </row>
    <row r="8" spans="1:11" ht="57.95" customHeight="1" x14ac:dyDescent="0.25"/>
    <row r="9" spans="1:11" s="14" customFormat="1" ht="19.5" customHeight="1" x14ac:dyDescent="0.25">
      <c r="A9" s="1"/>
      <c r="B9" s="16">
        <f t="array" aca="1" ref="B9:H9" ca="1">DaysAndWeeks+DATE(CalendarYear,1,1)-WEEKDAY(DATE(CalendarYear,1,1),(WeekStart="月曜日")+1)+22</f>
        <v>44577</v>
      </c>
      <c r="C9" s="16">
        <f ca="1"/>
        <v>44578</v>
      </c>
      <c r="D9" s="16">
        <f ca="1"/>
        <v>44579</v>
      </c>
      <c r="E9" s="16">
        <f ca="1"/>
        <v>44580</v>
      </c>
      <c r="F9" s="16">
        <f ca="1"/>
        <v>44581</v>
      </c>
      <c r="G9" s="16">
        <f ca="1"/>
        <v>44582</v>
      </c>
      <c r="H9" s="16">
        <f ca="1"/>
        <v>44583</v>
      </c>
    </row>
    <row r="10" spans="1:11" ht="57.95" customHeight="1" x14ac:dyDescent="0.25">
      <c r="B10" s="17"/>
      <c r="C10" s="17"/>
      <c r="D10" s="17"/>
      <c r="E10" s="17"/>
      <c r="F10" s="17"/>
      <c r="G10" s="17"/>
      <c r="H10" s="17"/>
    </row>
    <row r="11" spans="1:11" s="14" customFormat="1" ht="19.5" customHeight="1" x14ac:dyDescent="0.25">
      <c r="A11" s="1"/>
      <c r="B11" s="13">
        <f t="array" aca="1" ref="B11:H11" ca="1">DaysAndWeeks+DATE(CalendarYear,1,1)-WEEKDAY(DATE(CalendarYear,1,1),(WeekStart="月曜日")+1)+29</f>
        <v>44584</v>
      </c>
      <c r="C11" s="13">
        <f ca="1"/>
        <v>44585</v>
      </c>
      <c r="D11" s="13">
        <f ca="1"/>
        <v>44586</v>
      </c>
      <c r="E11" s="13">
        <f ca="1"/>
        <v>44587</v>
      </c>
      <c r="F11" s="13">
        <f ca="1"/>
        <v>44588</v>
      </c>
      <c r="G11" s="13">
        <f ca="1"/>
        <v>44589</v>
      </c>
      <c r="H11" s="13">
        <f ca="1"/>
        <v>44590</v>
      </c>
    </row>
    <row r="12" spans="1:11" ht="57.95" customHeight="1" x14ac:dyDescent="0.25"/>
    <row r="13" spans="1:11" s="14" customFormat="1" ht="19.5" customHeight="1" x14ac:dyDescent="0.25">
      <c r="A13" s="1"/>
      <c r="B13" s="16">
        <f t="array" aca="1" ref="B13:C13" ca="1">DaysAndWeeks+DATE(CalendarYear,1,1)-WEEKDAY(DATE(CalendarYear,1,1),(WeekStart="月曜日")+1)+36</f>
        <v>44591</v>
      </c>
      <c r="C13" s="16">
        <f ca="1"/>
        <v>44592</v>
      </c>
      <c r="D13" s="39" t="s">
        <v>0</v>
      </c>
      <c r="E13" s="40"/>
      <c r="F13" s="40"/>
      <c r="G13" s="40"/>
      <c r="H13" s="40"/>
    </row>
    <row r="14" spans="1:11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1" type="noConversion"/>
  <conditionalFormatting sqref="B11:H11 B13:C13">
    <cfRule type="expression" dxfId="40" priority="24">
      <formula>AND(DAY(B11)&gt;=1,DAY(B11)&lt;=15)</formula>
    </cfRule>
  </conditionalFormatting>
  <conditionalFormatting sqref="B3:G3">
    <cfRule type="expression" dxfId="39" priority="23">
      <formula>DAY(B3)&gt;8</formula>
    </cfRule>
  </conditionalFormatting>
  <dataValidations count="14">
    <dataValidation type="list" errorStyle="warning" allowBlank="1" showInputMessage="1" showErrorMessage="1" error="リストから日付を選びます。[キャンセル] を選択し、Alt キーを押しながら下矢印キーを押して、ドロップダウン リストから日付を選びます。" prompt="このセルで週の最初の曜日を選びます。Alt キーを押しながら下方向キーを押してドロップダウン リストを開き、Enter キーを押して週の最初の曜日を選択します。" sqref="K3">
      <formula1>"日曜日,月曜日"</formula1>
    </dataValidation>
    <dataValidation allowBlank="1" showInputMessage="1" showErrorMessage="1" prompt="このブックでは、カスタムの 1 か月カレンダーを作成します。この 1 月のワークシートを使って、すべての月の年および週の最初の曜日をカスタマイズします。月ごとに別のワークシート上にあります" sqref="A1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年を入力し、下のセルでカレンダーの最初の曜日を選択します。これらのカレンダー設定のセルは印刷されません" sqref="J1"/>
    <dataValidation allowBlank="1" showInputMessage="1" showErrorMessage="1" prompt="右側のセルに年を入力します" sqref="J2"/>
    <dataValidation allowBlank="1" showInputMessage="1" showErrorMessage="1" prompt="右側のセルで週の最初の曜日を選びます" sqref="J3"/>
    <dataValidation allowBlank="1" showInputMessage="1" showErrorMessage="1" prompt="このセルに年を入力します" sqref="K2"/>
    <dataValidation allowBlank="1" showInputMessage="1" showErrorMessage="1" prompt="この行には、このカレンダーの曜日名が含まれます。このセルには、週の最初の曜日が含まれます。最初の曜日を変更するには、セル K3 に新しい曜日を入力します" sqref="B2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セルの年は、セル K2 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このセルにメモを入力します" sqref="E13:H14"/>
    <dataValidation allowBlank="1" showInputMessage="1" showErrorMessage="1" prompt="右側のセルにメモを入力します" sqref="D13:D14"/>
  </dataValidations>
  <printOptions horizontalCentered="1" verticalCentered="1"/>
  <pageMargins left="0.7" right="0.7" top="0.75" bottom="0.75" header="0.3" footer="0.3"/>
  <pageSetup paperSize="9" orientation="landscape" r:id="rId1"/>
  <headerFooter differentFirst="1" alignWithMargins="0">
    <oddFooter>Page &amp;P of &amp;N</oddFooter>
  </headerFooter>
  <customProperties>
    <customPr name="SheetChanged" r:id="rId2"/>
  </customPropertie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249977111117893"/>
    <pageSetUpPr fitToPage="1"/>
  </sheetPr>
  <dimension ref="A1:I14"/>
  <sheetViews>
    <sheetView showGridLines="0" workbookViewId="0">
      <selection activeCell="E6" sqref="E6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1:9" s="7" customFormat="1" ht="59.25" customHeight="1" x14ac:dyDescent="0.25">
      <c r="A1" s="1"/>
      <c r="B1" s="3" t="str">
        <f ca="1">"2 月 "&amp;CalendarYear</f>
        <v>2 月 2022</v>
      </c>
      <c r="C1" s="3"/>
      <c r="D1" s="3"/>
      <c r="G1" s="41" t="s">
        <v>13</v>
      </c>
      <c r="H1" s="41"/>
      <c r="I1" s="5"/>
    </row>
    <row r="2" spans="1:9" s="10" customFormat="1" ht="21.75" customHeight="1" thickBot="1" x14ac:dyDescent="0.3">
      <c r="A2" s="1"/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1:9" s="14" customFormat="1" ht="19.5" customHeight="1" x14ac:dyDescent="0.25">
      <c r="A3" s="1"/>
      <c r="B3" s="13">
        <f t="array" aca="1" ref="B3:H3" ca="1">DaysAndWeeks+DATE(CalendarYear,2,1)-WEEKDAY(DATE(CalendarYear,2,1),(WeekStart="月曜日")+1)+1</f>
        <v>44591</v>
      </c>
      <c r="C3" s="13">
        <f ca="1"/>
        <v>44592</v>
      </c>
      <c r="D3" s="13">
        <f ca="1"/>
        <v>44593</v>
      </c>
      <c r="E3" s="13">
        <f ca="1"/>
        <v>44594</v>
      </c>
      <c r="F3" s="13">
        <f ca="1"/>
        <v>44595</v>
      </c>
      <c r="G3" s="13">
        <f ca="1"/>
        <v>44596</v>
      </c>
      <c r="H3" s="29">
        <f ca="1"/>
        <v>44597</v>
      </c>
    </row>
    <row r="4" spans="1:9" ht="57.95" customHeight="1" x14ac:dyDescent="0.25">
      <c r="C4" s="21" t="s">
        <v>5</v>
      </c>
      <c r="D4" s="23" t="s">
        <v>7</v>
      </c>
      <c r="E4" s="25" t="s">
        <v>10</v>
      </c>
      <c r="F4" s="23" t="s">
        <v>7</v>
      </c>
      <c r="G4" s="25" t="s">
        <v>10</v>
      </c>
      <c r="H4" s="21" t="s">
        <v>5</v>
      </c>
    </row>
    <row r="5" spans="1:9" s="14" customFormat="1" ht="19.5" customHeight="1" x14ac:dyDescent="0.25">
      <c r="A5" s="1"/>
      <c r="B5" s="27">
        <f t="array" aca="1" ref="B5:H5" ca="1">DaysAndWeeks+DATE(CalendarYear,2,1)-WEEKDAY(DATE(CalendarYear,2,1),(WeekStart="月曜日")+1)+8</f>
        <v>44598</v>
      </c>
      <c r="C5" s="20">
        <f ca="1"/>
        <v>44599</v>
      </c>
      <c r="D5" s="20">
        <f ca="1"/>
        <v>44600</v>
      </c>
      <c r="E5" s="20">
        <f ca="1"/>
        <v>44601</v>
      </c>
      <c r="F5" s="27">
        <f ca="1"/>
        <v>44602</v>
      </c>
      <c r="G5" s="20">
        <f ca="1"/>
        <v>44603</v>
      </c>
      <c r="H5" s="30">
        <f ca="1"/>
        <v>44604</v>
      </c>
    </row>
    <row r="6" spans="1:9" ht="57.95" customHeight="1" x14ac:dyDescent="0.25">
      <c r="B6" s="22" t="s">
        <v>6</v>
      </c>
      <c r="C6" s="22" t="s">
        <v>6</v>
      </c>
      <c r="D6" s="24" t="s">
        <v>8</v>
      </c>
      <c r="E6" s="26" t="s">
        <v>12</v>
      </c>
      <c r="F6" s="22" t="s">
        <v>6</v>
      </c>
      <c r="G6" s="26" t="s">
        <v>12</v>
      </c>
      <c r="H6" s="22" t="s">
        <v>6</v>
      </c>
    </row>
    <row r="7" spans="1:9" s="14" customFormat="1" ht="19.5" customHeight="1" x14ac:dyDescent="0.25">
      <c r="A7" s="1"/>
      <c r="B7" s="28">
        <f t="array" aca="1" ref="B7:H7" ca="1">DaysAndWeeks+DATE(CalendarYear,2,1)-WEEKDAY(DATE(CalendarYear,2,1),(WeekStart="月曜日")+1)+15</f>
        <v>44605</v>
      </c>
      <c r="C7" s="13">
        <f ca="1"/>
        <v>44606</v>
      </c>
      <c r="D7" s="13">
        <f ca="1"/>
        <v>44607</v>
      </c>
      <c r="E7" s="13">
        <f ca="1"/>
        <v>44608</v>
      </c>
      <c r="F7" s="13">
        <f ca="1"/>
        <v>44609</v>
      </c>
      <c r="G7" s="13">
        <f ca="1"/>
        <v>44610</v>
      </c>
      <c r="H7" s="29">
        <f ca="1"/>
        <v>44611</v>
      </c>
    </row>
    <row r="8" spans="1:9" ht="57.95" customHeight="1" x14ac:dyDescent="0.25">
      <c r="B8" s="21" t="s">
        <v>5</v>
      </c>
      <c r="C8" s="21" t="s">
        <v>5</v>
      </c>
      <c r="D8" s="23" t="s">
        <v>7</v>
      </c>
      <c r="E8" s="25" t="s">
        <v>10</v>
      </c>
      <c r="F8" s="23" t="s">
        <v>7</v>
      </c>
      <c r="G8" s="25" t="s">
        <v>10</v>
      </c>
      <c r="H8" s="21" t="s">
        <v>5</v>
      </c>
    </row>
    <row r="9" spans="1:9" s="14" customFormat="1" ht="19.5" customHeight="1" x14ac:dyDescent="0.25">
      <c r="A9" s="1"/>
      <c r="B9" s="27">
        <f t="array" aca="1" ref="B9:H9" ca="1">DaysAndWeeks+DATE(CalendarYear,2,1)-WEEKDAY(DATE(CalendarYear,2,1),(WeekStart="月曜日")+1)+22</f>
        <v>44612</v>
      </c>
      <c r="C9" s="20">
        <f ca="1"/>
        <v>44613</v>
      </c>
      <c r="D9" s="27">
        <f ca="1"/>
        <v>44614</v>
      </c>
      <c r="E9" s="20">
        <f ca="1"/>
        <v>44615</v>
      </c>
      <c r="F9" s="20">
        <f ca="1"/>
        <v>44616</v>
      </c>
      <c r="G9" s="20">
        <f ca="1"/>
        <v>44617</v>
      </c>
      <c r="H9" s="30">
        <f ca="1"/>
        <v>44618</v>
      </c>
    </row>
    <row r="10" spans="1:9" ht="57.95" customHeight="1" x14ac:dyDescent="0.25">
      <c r="B10" s="22" t="s">
        <v>6</v>
      </c>
      <c r="C10" s="22" t="s">
        <v>6</v>
      </c>
      <c r="D10" s="22" t="s">
        <v>6</v>
      </c>
      <c r="E10" s="26" t="s">
        <v>11</v>
      </c>
      <c r="F10" s="24" t="s">
        <v>9</v>
      </c>
      <c r="G10" s="26" t="s">
        <v>11</v>
      </c>
      <c r="H10" s="22" t="s">
        <v>6</v>
      </c>
    </row>
    <row r="11" spans="1:9" s="14" customFormat="1" ht="19.5" customHeight="1" x14ac:dyDescent="0.25">
      <c r="A11" s="1"/>
      <c r="B11" s="28">
        <f t="array" aca="1" ref="B11:H11" ca="1">DaysAndWeeks+DATE(CalendarYear,2,1)-WEEKDAY(DATE(CalendarYear,2,1),(WeekStart="月曜日")+1)+29</f>
        <v>44619</v>
      </c>
      <c r="C11" s="13">
        <f ca="1"/>
        <v>44620</v>
      </c>
      <c r="D11" s="13">
        <f ca="1"/>
        <v>44621</v>
      </c>
      <c r="E11" s="13">
        <f ca="1"/>
        <v>44622</v>
      </c>
      <c r="F11" s="13">
        <f ca="1"/>
        <v>44623</v>
      </c>
      <c r="G11" s="13">
        <f ca="1"/>
        <v>44624</v>
      </c>
      <c r="H11" s="13">
        <f ca="1"/>
        <v>44625</v>
      </c>
    </row>
    <row r="12" spans="1:9" ht="57.95" customHeight="1" x14ac:dyDescent="0.25">
      <c r="B12" s="21" t="s">
        <v>5</v>
      </c>
    </row>
    <row r="13" spans="1:9" s="14" customFormat="1" ht="19.5" customHeight="1" x14ac:dyDescent="0.25">
      <c r="A13" s="1"/>
      <c r="B13" s="20">
        <f t="array" aca="1" ref="B13:C13" ca="1">DaysAndWeeks+DATE(CalendarYear,2,1)-WEEKDAY(DATE(CalendarYear,2,1),(WeekStart="月曜日")+1)+36</f>
        <v>44626</v>
      </c>
      <c r="C13" s="20">
        <f ca="1"/>
        <v>44627</v>
      </c>
      <c r="D13" s="39"/>
      <c r="E13" s="40"/>
      <c r="F13" s="40"/>
      <c r="G13" s="40"/>
      <c r="H13" s="40"/>
    </row>
    <row r="14" spans="1:9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3">
    <mergeCell ref="D13:D14"/>
    <mergeCell ref="E13:H14"/>
    <mergeCell ref="G1:H1"/>
  </mergeCells>
  <phoneticPr fontId="6"/>
  <conditionalFormatting sqref="B11:H11 B13:C13">
    <cfRule type="expression" dxfId="38" priority="2">
      <formula>AND(DAY(B11)&gt;=1,DAY(B11)&lt;=15)</formula>
    </cfRule>
  </conditionalFormatting>
  <conditionalFormatting sqref="B3:G3">
    <cfRule type="expression" dxfId="37" priority="1">
      <formula>DAY(B3)&gt;8</formula>
    </cfRule>
  </conditionalFormatting>
  <dataValidations xWindow="464" yWindow="315"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2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  <pageSetUpPr fitToPage="1"/>
  </sheetPr>
  <dimension ref="B1:H14"/>
  <sheetViews>
    <sheetView showGridLines="0" workbookViewId="0">
      <selection activeCell="E4" sqref="E4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"3 月 "&amp;CalendarYear</f>
        <v>3 月 2022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DaysAndWeeks+DATE(CalendarYear,3,1)-WEEKDAY(DATE(CalendarYear,3,1),(WeekStart="月曜日")+1)+1</f>
        <v>44619</v>
      </c>
      <c r="C3" s="13">
        <f ca="1"/>
        <v>44620</v>
      </c>
      <c r="D3" s="13">
        <f ca="1"/>
        <v>44621</v>
      </c>
      <c r="E3" s="13">
        <f ca="1"/>
        <v>44622</v>
      </c>
      <c r="F3" s="13">
        <f ca="1"/>
        <v>44623</v>
      </c>
      <c r="G3" s="13">
        <f ca="1"/>
        <v>44624</v>
      </c>
      <c r="H3" s="13">
        <f ca="1"/>
        <v>44625</v>
      </c>
    </row>
    <row r="4" spans="2:8" ht="57.95" customHeight="1" x14ac:dyDescent="0.25">
      <c r="C4" s="21" t="s">
        <v>5</v>
      </c>
      <c r="D4" s="23" t="s">
        <v>7</v>
      </c>
      <c r="E4" s="25" t="s">
        <v>10</v>
      </c>
      <c r="F4" s="23" t="s">
        <v>7</v>
      </c>
      <c r="G4" s="25" t="s">
        <v>10</v>
      </c>
      <c r="H4" s="21" t="s">
        <v>5</v>
      </c>
    </row>
    <row r="5" spans="2:8" ht="19.5" customHeight="1" x14ac:dyDescent="0.25">
      <c r="B5" s="20">
        <f t="array" aca="1" ref="B5:H5" ca="1">DaysAndWeeks+DATE(CalendarYear,3,1)-WEEKDAY(DATE(CalendarYear,3,1),(WeekStart="月曜日")+1)+8</f>
        <v>44626</v>
      </c>
      <c r="C5" s="20">
        <f ca="1"/>
        <v>44627</v>
      </c>
      <c r="D5" s="20">
        <f ca="1"/>
        <v>44628</v>
      </c>
      <c r="E5" s="20">
        <f ca="1"/>
        <v>44629</v>
      </c>
      <c r="F5" s="20">
        <f ca="1"/>
        <v>44630</v>
      </c>
      <c r="G5" s="20">
        <f ca="1"/>
        <v>44631</v>
      </c>
      <c r="H5" s="20">
        <f ca="1"/>
        <v>44632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6" t="s">
        <v>12</v>
      </c>
      <c r="F6" s="24" t="s">
        <v>8</v>
      </c>
      <c r="G6" s="26" t="s">
        <v>12</v>
      </c>
      <c r="H6" s="22" t="s">
        <v>6</v>
      </c>
    </row>
    <row r="7" spans="2:8" ht="19.5" customHeight="1" x14ac:dyDescent="0.25">
      <c r="B7" s="13">
        <f t="array" aca="1" ref="B7:H7" ca="1">DaysAndWeeks+DATE(CalendarYear,3,1)-WEEKDAY(DATE(CalendarYear,3,1),(WeekStart="月曜日")+1)+15</f>
        <v>44633</v>
      </c>
      <c r="C7" s="13">
        <f ca="1"/>
        <v>44634</v>
      </c>
      <c r="D7" s="13">
        <f ca="1"/>
        <v>44635</v>
      </c>
      <c r="E7" s="13">
        <f ca="1"/>
        <v>44636</v>
      </c>
      <c r="F7" s="13">
        <f ca="1"/>
        <v>44637</v>
      </c>
      <c r="G7" s="13">
        <f ca="1"/>
        <v>44638</v>
      </c>
      <c r="H7" s="13">
        <f ca="1"/>
        <v>44639</v>
      </c>
    </row>
    <row r="8" spans="2:8" ht="57.95" customHeight="1" x14ac:dyDescent="0.25">
      <c r="B8" s="21" t="s">
        <v>5</v>
      </c>
      <c r="C8" s="21" t="s">
        <v>5</v>
      </c>
      <c r="D8" s="23" t="s">
        <v>7</v>
      </c>
      <c r="E8" s="25" t="s">
        <v>10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0">
        <f t="array" aca="1" ref="B9:H9" ca="1">DaysAndWeeks+DATE(CalendarYear,3,1)-WEEKDAY(DATE(CalendarYear,3,1),(WeekStart="月曜日")+1)+22</f>
        <v>44640</v>
      </c>
      <c r="C9" s="20">
        <f ca="1"/>
        <v>44641</v>
      </c>
      <c r="D9" s="20">
        <f ca="1"/>
        <v>44642</v>
      </c>
      <c r="E9" s="20">
        <f ca="1"/>
        <v>44643</v>
      </c>
      <c r="F9" s="20">
        <f ca="1"/>
        <v>44644</v>
      </c>
      <c r="G9" s="20">
        <f ca="1"/>
        <v>44645</v>
      </c>
      <c r="H9" s="20">
        <f ca="1"/>
        <v>44646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6" t="s">
        <v>12</v>
      </c>
      <c r="F10" s="24" t="s">
        <v>8</v>
      </c>
      <c r="G10" s="26" t="s">
        <v>12</v>
      </c>
      <c r="H10" s="22" t="s">
        <v>6</v>
      </c>
    </row>
    <row r="11" spans="2:8" ht="19.5" customHeight="1" x14ac:dyDescent="0.25">
      <c r="B11" s="13">
        <f t="array" aca="1" ref="B11:H11" ca="1">DaysAndWeeks+DATE(CalendarYear,3,1)-WEEKDAY(DATE(CalendarYear,3,1),(WeekStart="月曜日")+1)+29</f>
        <v>44647</v>
      </c>
      <c r="C11" s="13">
        <f ca="1"/>
        <v>44648</v>
      </c>
      <c r="D11" s="13">
        <f ca="1"/>
        <v>44649</v>
      </c>
      <c r="E11" s="13">
        <f ca="1"/>
        <v>44650</v>
      </c>
      <c r="F11" s="13">
        <f ca="1"/>
        <v>44651</v>
      </c>
      <c r="G11" s="13">
        <f ca="1"/>
        <v>44652</v>
      </c>
      <c r="H11" s="13">
        <f ca="1"/>
        <v>44653</v>
      </c>
    </row>
    <row r="12" spans="2:8" ht="57.95" customHeight="1" x14ac:dyDescent="0.25">
      <c r="B12" s="21" t="s">
        <v>5</v>
      </c>
      <c r="C12" s="21" t="s">
        <v>5</v>
      </c>
      <c r="D12" s="23" t="s">
        <v>7</v>
      </c>
      <c r="E12" s="25" t="s">
        <v>10</v>
      </c>
    </row>
    <row r="13" spans="2:8" ht="19.5" customHeight="1" x14ac:dyDescent="0.25">
      <c r="B13" s="20">
        <f t="array" aca="1" ref="B13:C13" ca="1">DaysAndWeeks+DATE(CalendarYear,3,1)-WEEKDAY(DATE(CalendarYear,3,1),(WeekStart="月曜日")+1)+36</f>
        <v>44654</v>
      </c>
      <c r="C13" s="20">
        <f ca="1"/>
        <v>44655</v>
      </c>
      <c r="D13" s="39"/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36" priority="2">
      <formula>AND(DAY(B11)&gt;=1,DAY(B11)&lt;=15)</formula>
    </cfRule>
  </conditionalFormatting>
  <conditionalFormatting sqref="B3:G3">
    <cfRule type="expression" dxfId="35" priority="1">
      <formula>DAY(B3)&gt;8</formula>
    </cfRule>
  </conditionalFormatting>
  <dataValidations count="9"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このセルにメモを入力します" sqref="E13:H14"/>
    <dataValidation allowBlank="1" showInputMessage="1" showErrorMessage="1" prompt="右側のセルにメモを入力します" sqref="D13:D14"/>
    <dataValidation allowBlank="1" showInputMessage="1" showErrorMessage="1" prompt="3 月の月間カレンダー" sqref="A1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 tint="0.39997558519241921"/>
    <pageSetUpPr fitToPage="1"/>
  </sheetPr>
  <dimension ref="B1:H14"/>
  <sheetViews>
    <sheetView showGridLines="0" workbookViewId="0">
      <selection activeCell="B4" sqref="B4:H12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">
        <v>14</v>
      </c>
      <c r="C1" s="3" t="s">
        <v>16</v>
      </c>
      <c r="D1" s="3"/>
      <c r="E1" s="5"/>
      <c r="F1" s="5"/>
      <c r="G1" s="5"/>
      <c r="H1" s="32" t="s">
        <v>15</v>
      </c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DaysAndWeeks+DATE(CalendarYear,4,1)-WEEKDAY(DATE(CalendarYear,4,1),(WeekStart="月曜日")+1)+1</f>
        <v>44647</v>
      </c>
      <c r="C3" s="13">
        <f ca="1"/>
        <v>44648</v>
      </c>
      <c r="D3" s="13">
        <f ca="1"/>
        <v>44649</v>
      </c>
      <c r="E3" s="13">
        <f ca="1"/>
        <v>44650</v>
      </c>
      <c r="F3" s="13">
        <f ca="1"/>
        <v>44651</v>
      </c>
      <c r="G3" s="13">
        <f ca="1"/>
        <v>44652</v>
      </c>
      <c r="H3" s="13">
        <f ca="1"/>
        <v>44653</v>
      </c>
    </row>
    <row r="4" spans="2:8" ht="57.95" customHeight="1" x14ac:dyDescent="0.25">
      <c r="E4" s="25" t="s">
        <v>10</v>
      </c>
      <c r="F4" s="23" t="s">
        <v>7</v>
      </c>
      <c r="G4" s="25" t="s">
        <v>10</v>
      </c>
      <c r="H4" s="21" t="s">
        <v>5</v>
      </c>
    </row>
    <row r="5" spans="2:8" ht="19.5" customHeight="1" x14ac:dyDescent="0.25">
      <c r="B5" s="20">
        <f t="array" aca="1" ref="B5:H5" ca="1">DaysAndWeeks+DATE(CalendarYear,4,1)-WEEKDAY(DATE(CalendarYear,4,1),(WeekStart="月曜日")+1)+8</f>
        <v>44654</v>
      </c>
      <c r="C5" s="20">
        <f ca="1"/>
        <v>44655</v>
      </c>
      <c r="D5" s="20">
        <f ca="1"/>
        <v>44656</v>
      </c>
      <c r="E5" s="20">
        <f ca="1"/>
        <v>44657</v>
      </c>
      <c r="F5" s="20">
        <f ca="1"/>
        <v>44658</v>
      </c>
      <c r="G5" s="20">
        <f ca="1"/>
        <v>44659</v>
      </c>
      <c r="H5" s="20">
        <f ca="1"/>
        <v>44660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6" t="s">
        <v>11</v>
      </c>
      <c r="F6" s="24" t="s">
        <v>8</v>
      </c>
      <c r="G6" s="26" t="s">
        <v>11</v>
      </c>
      <c r="H6" s="22" t="s">
        <v>6</v>
      </c>
    </row>
    <row r="7" spans="2:8" ht="19.5" customHeight="1" x14ac:dyDescent="0.25">
      <c r="B7" s="13">
        <f t="array" aca="1" ref="B7:H7" ca="1">DaysAndWeeks+DATE(CalendarYear,4,1)-WEEKDAY(DATE(CalendarYear,4,1),(WeekStart="月曜日")+1)+15</f>
        <v>44661</v>
      </c>
      <c r="C7" s="13">
        <f ca="1"/>
        <v>44662</v>
      </c>
      <c r="D7" s="13">
        <f ca="1"/>
        <v>44663</v>
      </c>
      <c r="E7" s="13">
        <f ca="1"/>
        <v>44664</v>
      </c>
      <c r="F7" s="13">
        <f ca="1"/>
        <v>44665</v>
      </c>
      <c r="G7" s="13">
        <f ca="1"/>
        <v>44666</v>
      </c>
      <c r="H7" s="13">
        <f ca="1"/>
        <v>44667</v>
      </c>
    </row>
    <row r="8" spans="2:8" ht="57.95" customHeight="1" x14ac:dyDescent="0.25">
      <c r="B8" s="21" t="s">
        <v>5</v>
      </c>
      <c r="C8" s="21" t="s">
        <v>5</v>
      </c>
      <c r="D8" s="23" t="s">
        <v>7</v>
      </c>
      <c r="E8" s="25" t="s">
        <v>10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0">
        <f t="array" aca="1" ref="B9:H9" ca="1">DaysAndWeeks+DATE(CalendarYear,4,1)-WEEKDAY(DATE(CalendarYear,4,1),(WeekStart="月曜日")+1)+22</f>
        <v>44668</v>
      </c>
      <c r="C9" s="20">
        <f ca="1"/>
        <v>44669</v>
      </c>
      <c r="D9" s="20">
        <f ca="1"/>
        <v>44670</v>
      </c>
      <c r="E9" s="20">
        <f ca="1"/>
        <v>44671</v>
      </c>
      <c r="F9" s="20">
        <f ca="1"/>
        <v>44672</v>
      </c>
      <c r="G9" s="20">
        <f ca="1"/>
        <v>44673</v>
      </c>
      <c r="H9" s="20">
        <f ca="1"/>
        <v>44674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6" t="s">
        <v>11</v>
      </c>
      <c r="F10" s="24" t="s">
        <v>8</v>
      </c>
      <c r="G10" s="26" t="s">
        <v>11</v>
      </c>
      <c r="H10" s="22" t="s">
        <v>6</v>
      </c>
    </row>
    <row r="11" spans="2:8" ht="19.5" customHeight="1" x14ac:dyDescent="0.25">
      <c r="B11" s="13">
        <f t="array" aca="1" ref="B11:H11" ca="1">DaysAndWeeks+DATE(CalendarYear,4,1)-WEEKDAY(DATE(CalendarYear,4,1),(WeekStart="月曜日")+1)+29</f>
        <v>44675</v>
      </c>
      <c r="C11" s="13">
        <f ca="1"/>
        <v>44676</v>
      </c>
      <c r="D11" s="13">
        <f ca="1"/>
        <v>44677</v>
      </c>
      <c r="E11" s="13">
        <f ca="1"/>
        <v>44678</v>
      </c>
      <c r="F11" s="13">
        <f ca="1"/>
        <v>44679</v>
      </c>
      <c r="G11" s="13">
        <f ca="1"/>
        <v>44680</v>
      </c>
      <c r="H11" s="13">
        <f ca="1"/>
        <v>44681</v>
      </c>
    </row>
    <row r="12" spans="2:8" ht="57.95" customHeight="1" x14ac:dyDescent="0.25">
      <c r="B12" s="21" t="s">
        <v>5</v>
      </c>
      <c r="C12" s="21" t="s">
        <v>5</v>
      </c>
      <c r="D12" s="23" t="s">
        <v>7</v>
      </c>
      <c r="E12" s="25" t="s">
        <v>10</v>
      </c>
      <c r="F12" s="22" t="s">
        <v>6</v>
      </c>
      <c r="G12" s="25" t="s">
        <v>10</v>
      </c>
    </row>
    <row r="13" spans="2:8" ht="19.5" customHeight="1" x14ac:dyDescent="0.25">
      <c r="B13" s="20">
        <f t="array" aca="1" ref="B13:C13" ca="1">DaysAndWeeks+DATE(CalendarYear,4,1)-WEEKDAY(DATE(CalendarYear,4,1),(WeekStart="月曜日")+1)+36</f>
        <v>44682</v>
      </c>
      <c r="C13" s="20">
        <f ca="1"/>
        <v>44683</v>
      </c>
      <c r="D13" s="39"/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34" priority="2">
      <formula>AND(DAY(B11)&gt;=1,DAY(B11)&lt;=15)</formula>
    </cfRule>
  </conditionalFormatting>
  <conditionalFormatting sqref="B3:G3">
    <cfRule type="expression" dxfId="33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4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59999389629810485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"5 月 "&amp;CalendarYear</f>
        <v>5 月 2022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DaysAndWeeks+DATE(CalendarYear,5,1)-WEEKDAY(DATE(CalendarYear,5,1),(WeekStart="月曜日")+1)+1</f>
        <v>44682</v>
      </c>
      <c r="C3" s="13">
        <f ca="1"/>
        <v>44683</v>
      </c>
      <c r="D3" s="13">
        <f ca="1"/>
        <v>44684</v>
      </c>
      <c r="E3" s="13">
        <f ca="1"/>
        <v>44685</v>
      </c>
      <c r="F3" s="13">
        <f ca="1"/>
        <v>44686</v>
      </c>
      <c r="G3" s="13">
        <f ca="1"/>
        <v>44687</v>
      </c>
      <c r="H3" s="13">
        <f ca="1"/>
        <v>44688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DaysAndWeeks+DATE(CalendarYear,5,1)-WEEKDAY(DATE(CalendarYear,5,1),(WeekStart="月曜日")+1)+8</f>
        <v>44689</v>
      </c>
      <c r="C5" s="20">
        <f ca="1"/>
        <v>44690</v>
      </c>
      <c r="D5" s="20">
        <f ca="1"/>
        <v>44691</v>
      </c>
      <c r="E5" s="20">
        <f ca="1"/>
        <v>44692</v>
      </c>
      <c r="F5" s="20">
        <f ca="1"/>
        <v>44693</v>
      </c>
      <c r="G5" s="20">
        <f ca="1"/>
        <v>44694</v>
      </c>
      <c r="H5" s="20">
        <f ca="1"/>
        <v>44695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DaysAndWeeks+DATE(CalendarYear,5,1)-WEEKDAY(DATE(CalendarYear,5,1),(WeekStart="月曜日")+1)+15</f>
        <v>44696</v>
      </c>
      <c r="C7" s="13">
        <f ca="1"/>
        <v>44697</v>
      </c>
      <c r="D7" s="13">
        <f ca="1"/>
        <v>44698</v>
      </c>
      <c r="E7" s="13">
        <f ca="1"/>
        <v>44699</v>
      </c>
      <c r="F7" s="13">
        <f ca="1"/>
        <v>44700</v>
      </c>
      <c r="G7" s="13">
        <f ca="1"/>
        <v>44701</v>
      </c>
      <c r="H7" s="13">
        <f ca="1"/>
        <v>44702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DaysAndWeeks+DATE(CalendarYear,5,1)-WEEKDAY(DATE(CalendarYear,5,1),(WeekStart="月曜日")+1)+22</f>
        <v>44703</v>
      </c>
      <c r="C9" s="20">
        <f ca="1"/>
        <v>44704</v>
      </c>
      <c r="D9" s="20">
        <f ca="1"/>
        <v>44705</v>
      </c>
      <c r="E9" s="20">
        <f ca="1"/>
        <v>44706</v>
      </c>
      <c r="F9" s="20">
        <f ca="1"/>
        <v>44707</v>
      </c>
      <c r="G9" s="20">
        <f ca="1"/>
        <v>44708</v>
      </c>
      <c r="H9" s="20">
        <f ca="1"/>
        <v>44709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DaysAndWeeks+DATE(CalendarYear,5,1)-WEEKDAY(DATE(CalendarYear,5,1),(WeekStart="月曜日")+1)+29</f>
        <v>44710</v>
      </c>
      <c r="C11" s="13">
        <f ca="1"/>
        <v>44711</v>
      </c>
      <c r="D11" s="13">
        <f ca="1"/>
        <v>44712</v>
      </c>
      <c r="E11" s="13">
        <f ca="1"/>
        <v>44713</v>
      </c>
      <c r="F11" s="13">
        <f ca="1"/>
        <v>44714</v>
      </c>
      <c r="G11" s="13">
        <f ca="1"/>
        <v>44715</v>
      </c>
      <c r="H11" s="13">
        <f ca="1"/>
        <v>44716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DaysAndWeeks+DATE(CalendarYear,5,1)-WEEKDAY(DATE(CalendarYear,5,1),(WeekStart="月曜日")+1)+36</f>
        <v>44717</v>
      </c>
      <c r="C13" s="20">
        <f ca="1"/>
        <v>44718</v>
      </c>
      <c r="D13" s="39" t="s">
        <v>0</v>
      </c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32" priority="2">
      <formula>AND(DAY(B11)&gt;=1,DAY(B11)&lt;=15)</formula>
    </cfRule>
  </conditionalFormatting>
  <conditionalFormatting sqref="B3:G3">
    <cfRule type="expression" dxfId="31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5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7999816888943144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"6 月 "&amp;CalendarYear</f>
        <v>6 月 2022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DaysAndWeeks+DATE(CalendarYear,6,1)-WEEKDAY(DATE(CalendarYear,6,1),(WeekStart="月曜日")+1)+1</f>
        <v>44710</v>
      </c>
      <c r="C3" s="13">
        <f ca="1"/>
        <v>44711</v>
      </c>
      <c r="D3" s="13">
        <f ca="1"/>
        <v>44712</v>
      </c>
      <c r="E3" s="13">
        <f ca="1"/>
        <v>44713</v>
      </c>
      <c r="F3" s="13">
        <f ca="1"/>
        <v>44714</v>
      </c>
      <c r="G3" s="13">
        <f ca="1"/>
        <v>44715</v>
      </c>
      <c r="H3" s="13">
        <f ca="1"/>
        <v>44716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DaysAndWeeks+DATE(CalendarYear,6,1)-WEEKDAY(DATE(CalendarYear,6,1),(WeekStart="月曜日")+1)+8</f>
        <v>44717</v>
      </c>
      <c r="C5" s="20">
        <f ca="1"/>
        <v>44718</v>
      </c>
      <c r="D5" s="20">
        <f ca="1"/>
        <v>44719</v>
      </c>
      <c r="E5" s="20">
        <f ca="1"/>
        <v>44720</v>
      </c>
      <c r="F5" s="20">
        <f ca="1"/>
        <v>44721</v>
      </c>
      <c r="G5" s="20">
        <f ca="1"/>
        <v>44722</v>
      </c>
      <c r="H5" s="20">
        <f ca="1"/>
        <v>44723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DaysAndWeeks+DATE(CalendarYear,6,1)-WEEKDAY(DATE(CalendarYear,6,1),(WeekStart="月曜日")+1)+15</f>
        <v>44724</v>
      </c>
      <c r="C7" s="13">
        <f ca="1"/>
        <v>44725</v>
      </c>
      <c r="D7" s="13">
        <f ca="1"/>
        <v>44726</v>
      </c>
      <c r="E7" s="13">
        <f ca="1"/>
        <v>44727</v>
      </c>
      <c r="F7" s="13">
        <f ca="1"/>
        <v>44728</v>
      </c>
      <c r="G7" s="13">
        <f ca="1"/>
        <v>44729</v>
      </c>
      <c r="H7" s="13">
        <f ca="1"/>
        <v>44730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DaysAndWeeks+DATE(CalendarYear,6,1)-WEEKDAY(DATE(CalendarYear,6,1),(WeekStart="月曜日")+1)+22</f>
        <v>44731</v>
      </c>
      <c r="C9" s="20">
        <f ca="1"/>
        <v>44732</v>
      </c>
      <c r="D9" s="20">
        <f ca="1"/>
        <v>44733</v>
      </c>
      <c r="E9" s="20">
        <f ca="1"/>
        <v>44734</v>
      </c>
      <c r="F9" s="20">
        <f ca="1"/>
        <v>44735</v>
      </c>
      <c r="G9" s="20">
        <f ca="1"/>
        <v>44736</v>
      </c>
      <c r="H9" s="20">
        <f ca="1"/>
        <v>44737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DaysAndWeeks+DATE(CalendarYear,6,1)-WEEKDAY(DATE(CalendarYear,6,1),(WeekStart="月曜日")+1)+29</f>
        <v>44738</v>
      </c>
      <c r="C11" s="13">
        <f ca="1"/>
        <v>44739</v>
      </c>
      <c r="D11" s="13">
        <f ca="1"/>
        <v>44740</v>
      </c>
      <c r="E11" s="13">
        <f ca="1"/>
        <v>44741</v>
      </c>
      <c r="F11" s="13">
        <f ca="1"/>
        <v>44742</v>
      </c>
      <c r="G11" s="13">
        <f ca="1"/>
        <v>44743</v>
      </c>
      <c r="H11" s="13">
        <f ca="1"/>
        <v>44744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DaysAndWeeks+DATE(CalendarYear,6,1)-WEEKDAY(DATE(CalendarYear,6,1),(WeekStart="月曜日")+1)+36</f>
        <v>44745</v>
      </c>
      <c r="C13" s="20">
        <f ca="1"/>
        <v>44746</v>
      </c>
      <c r="D13" s="39" t="s">
        <v>0</v>
      </c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30" priority="2">
      <formula>AND(DAY(B11)&gt;=1,DAY(B11)&lt;=15)</formula>
    </cfRule>
  </conditionalFormatting>
  <conditionalFormatting sqref="B3:G3">
    <cfRule type="expression" dxfId="29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6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/>
    <pageSetUpPr fitToPage="1"/>
  </sheetPr>
  <dimension ref="B1:H14"/>
  <sheetViews>
    <sheetView showGridLines="0" zoomScaleNormal="10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"7 月 "&amp;CalendarYear</f>
        <v>7 月 2022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DaysAndWeeks+DATE(CalendarYear,7,1)-WEEKDAY(DATE(CalendarYear,7,1),(WeekStart="月曜日")+1)+1</f>
        <v>44738</v>
      </c>
      <c r="C3" s="13">
        <f ca="1"/>
        <v>44739</v>
      </c>
      <c r="D3" s="13">
        <f ca="1"/>
        <v>44740</v>
      </c>
      <c r="E3" s="13">
        <f ca="1"/>
        <v>44741</v>
      </c>
      <c r="F3" s="13">
        <f ca="1"/>
        <v>44742</v>
      </c>
      <c r="G3" s="13">
        <f ca="1"/>
        <v>44743</v>
      </c>
      <c r="H3" s="13">
        <f ca="1"/>
        <v>44744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DaysAndWeeks+DATE(CalendarYear,7,1)-WEEKDAY(DATE(CalendarYear,7,1),(WeekStart="月曜日")+1)+8</f>
        <v>44745</v>
      </c>
      <c r="C5" s="20">
        <f ca="1"/>
        <v>44746</v>
      </c>
      <c r="D5" s="20">
        <f ca="1"/>
        <v>44747</v>
      </c>
      <c r="E5" s="20">
        <f ca="1"/>
        <v>44748</v>
      </c>
      <c r="F5" s="20">
        <f ca="1"/>
        <v>44749</v>
      </c>
      <c r="G5" s="20">
        <f ca="1"/>
        <v>44750</v>
      </c>
      <c r="H5" s="20">
        <f ca="1"/>
        <v>44751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DaysAndWeeks+DATE(CalendarYear,7,1)-WEEKDAY(DATE(CalendarYear,7,1),(WeekStart="月曜日")+1)+15</f>
        <v>44752</v>
      </c>
      <c r="C7" s="13">
        <f ca="1"/>
        <v>44753</v>
      </c>
      <c r="D7" s="13">
        <f ca="1"/>
        <v>44754</v>
      </c>
      <c r="E7" s="13">
        <f ca="1"/>
        <v>44755</v>
      </c>
      <c r="F7" s="13">
        <f ca="1"/>
        <v>44756</v>
      </c>
      <c r="G7" s="13">
        <f ca="1"/>
        <v>44757</v>
      </c>
      <c r="H7" s="13">
        <f ca="1"/>
        <v>44758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DaysAndWeeks+DATE(CalendarYear,7,1)-WEEKDAY(DATE(CalendarYear,7,1),(WeekStart="月曜日")+1)+22</f>
        <v>44759</v>
      </c>
      <c r="C9" s="20">
        <f ca="1"/>
        <v>44760</v>
      </c>
      <c r="D9" s="20">
        <f ca="1"/>
        <v>44761</v>
      </c>
      <c r="E9" s="20">
        <f ca="1"/>
        <v>44762</v>
      </c>
      <c r="F9" s="20">
        <f ca="1"/>
        <v>44763</v>
      </c>
      <c r="G9" s="20">
        <f ca="1"/>
        <v>44764</v>
      </c>
      <c r="H9" s="20">
        <f ca="1"/>
        <v>44765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DaysAndWeeks+DATE(CalendarYear,7,1)-WEEKDAY(DATE(CalendarYear,7,1),(WeekStart="月曜日")+1)+29</f>
        <v>44766</v>
      </c>
      <c r="C11" s="13">
        <f ca="1"/>
        <v>44767</v>
      </c>
      <c r="D11" s="13">
        <f ca="1"/>
        <v>44768</v>
      </c>
      <c r="E11" s="13">
        <f ca="1"/>
        <v>44769</v>
      </c>
      <c r="F11" s="13">
        <f ca="1"/>
        <v>44770</v>
      </c>
      <c r="G11" s="13">
        <f ca="1"/>
        <v>44771</v>
      </c>
      <c r="H11" s="13">
        <f ca="1"/>
        <v>44772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DaysAndWeeks+DATE(CalendarYear,7,1)-WEEKDAY(DATE(CalendarYear,7,1),(WeekStart="月曜日")+1)+36</f>
        <v>44773</v>
      </c>
      <c r="C13" s="20">
        <f ca="1"/>
        <v>44774</v>
      </c>
      <c r="D13" s="39" t="s">
        <v>0</v>
      </c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28" priority="2">
      <formula>AND(DAY(B11)&gt;=1,DAY(B11)&lt;=15)</formula>
    </cfRule>
  </conditionalFormatting>
  <conditionalFormatting sqref="B3:G3">
    <cfRule type="expression" dxfId="27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7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2" tint="-9.9978637043366805E-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"8 月 "&amp;CalendarYear</f>
        <v>8 月 2022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DaysAndWeeks+DATE(CalendarYear,8,1)-WEEKDAY(DATE(CalendarYear,8,1),(WeekStart="月曜日")+1)+1</f>
        <v>44773</v>
      </c>
      <c r="C3" s="13">
        <f ca="1"/>
        <v>44774</v>
      </c>
      <c r="D3" s="13">
        <f ca="1"/>
        <v>44775</v>
      </c>
      <c r="E3" s="13">
        <f ca="1"/>
        <v>44776</v>
      </c>
      <c r="F3" s="13">
        <f ca="1"/>
        <v>44777</v>
      </c>
      <c r="G3" s="13">
        <f ca="1"/>
        <v>44778</v>
      </c>
      <c r="H3" s="13">
        <f ca="1"/>
        <v>44779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DaysAndWeeks+DATE(CalendarYear,8,1)-WEEKDAY(DATE(CalendarYear,8,1),(WeekStart="月曜日")+1)+8</f>
        <v>44780</v>
      </c>
      <c r="C5" s="20">
        <f ca="1"/>
        <v>44781</v>
      </c>
      <c r="D5" s="20">
        <f ca="1"/>
        <v>44782</v>
      </c>
      <c r="E5" s="20">
        <f ca="1"/>
        <v>44783</v>
      </c>
      <c r="F5" s="20">
        <f ca="1"/>
        <v>44784</v>
      </c>
      <c r="G5" s="20">
        <f ca="1"/>
        <v>44785</v>
      </c>
      <c r="H5" s="20">
        <f ca="1"/>
        <v>44786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DaysAndWeeks+DATE(CalendarYear,8,1)-WEEKDAY(DATE(CalendarYear,8,1),(WeekStart="月曜日")+1)+15</f>
        <v>44787</v>
      </c>
      <c r="C7" s="13">
        <f ca="1"/>
        <v>44788</v>
      </c>
      <c r="D7" s="13">
        <f ca="1"/>
        <v>44789</v>
      </c>
      <c r="E7" s="13">
        <f ca="1"/>
        <v>44790</v>
      </c>
      <c r="F7" s="13">
        <f ca="1"/>
        <v>44791</v>
      </c>
      <c r="G7" s="13">
        <f ca="1"/>
        <v>44792</v>
      </c>
      <c r="H7" s="13">
        <f ca="1"/>
        <v>44793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DaysAndWeeks+DATE(CalendarYear,8,1)-WEEKDAY(DATE(CalendarYear,8,1),(WeekStart="月曜日")+1)+22</f>
        <v>44794</v>
      </c>
      <c r="C9" s="20">
        <f ca="1"/>
        <v>44795</v>
      </c>
      <c r="D9" s="20">
        <f ca="1"/>
        <v>44796</v>
      </c>
      <c r="E9" s="20">
        <f ca="1"/>
        <v>44797</v>
      </c>
      <c r="F9" s="20">
        <f ca="1"/>
        <v>44798</v>
      </c>
      <c r="G9" s="20">
        <f ca="1"/>
        <v>44799</v>
      </c>
      <c r="H9" s="20">
        <f ca="1"/>
        <v>44800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DaysAndWeeks+DATE(CalendarYear,8,1)-WEEKDAY(DATE(CalendarYear,8,1),(WeekStart="月曜日")+1)+29</f>
        <v>44801</v>
      </c>
      <c r="C11" s="13">
        <f ca="1"/>
        <v>44802</v>
      </c>
      <c r="D11" s="13">
        <f ca="1"/>
        <v>44803</v>
      </c>
      <c r="E11" s="13">
        <f ca="1"/>
        <v>44804</v>
      </c>
      <c r="F11" s="13">
        <f ca="1"/>
        <v>44805</v>
      </c>
      <c r="G11" s="13">
        <f ca="1"/>
        <v>44806</v>
      </c>
      <c r="H11" s="13">
        <f ca="1"/>
        <v>44807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DaysAndWeeks+DATE(CalendarYear,8,1)-WEEKDAY(DATE(CalendarYear,8,1),(WeekStart="月曜日")+1)+36</f>
        <v>44808</v>
      </c>
      <c r="C13" s="20">
        <f ca="1"/>
        <v>44809</v>
      </c>
      <c r="D13" s="39" t="s">
        <v>0</v>
      </c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26" priority="2">
      <formula>AND(DAY(B11)&gt;=1,DAY(B11)&lt;=15)</formula>
    </cfRule>
  </conditionalFormatting>
  <conditionalFormatting sqref="B3:G3">
    <cfRule type="expression" dxfId="25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8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249977111117893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3" t="str">
        <f ca="1">"9 月"&amp;CalendarYear</f>
        <v>9 月2022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DaysAndWeeks+DATE(CalendarYear,9,1)-WEEKDAY(DATE(CalendarYear,9,1),(WeekStart="月曜日")+1)+1</f>
        <v>44801</v>
      </c>
      <c r="C3" s="13">
        <f ca="1"/>
        <v>44802</v>
      </c>
      <c r="D3" s="13">
        <f ca="1"/>
        <v>44803</v>
      </c>
      <c r="E3" s="13">
        <f ca="1"/>
        <v>44804</v>
      </c>
      <c r="F3" s="13">
        <f ca="1"/>
        <v>44805</v>
      </c>
      <c r="G3" s="13">
        <f ca="1"/>
        <v>44806</v>
      </c>
      <c r="H3" s="13">
        <f ca="1"/>
        <v>44807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DaysAndWeeks+DATE(CalendarYear,9,1)-WEEKDAY(DATE(CalendarYear,9,1),(WeekStart="月曜日")+1)+8</f>
        <v>44808</v>
      </c>
      <c r="C5" s="20">
        <f ca="1"/>
        <v>44809</v>
      </c>
      <c r="D5" s="20">
        <f ca="1"/>
        <v>44810</v>
      </c>
      <c r="E5" s="20">
        <f ca="1"/>
        <v>44811</v>
      </c>
      <c r="F5" s="20">
        <f ca="1"/>
        <v>44812</v>
      </c>
      <c r="G5" s="20">
        <f ca="1"/>
        <v>44813</v>
      </c>
      <c r="H5" s="20">
        <f ca="1"/>
        <v>44814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DaysAndWeeks+DATE(CalendarYear,9,1)-WEEKDAY(DATE(CalendarYear,9,1),(WeekStart="月曜日")+1)+15</f>
        <v>44815</v>
      </c>
      <c r="C7" s="13">
        <f ca="1"/>
        <v>44816</v>
      </c>
      <c r="D7" s="13">
        <f ca="1"/>
        <v>44817</v>
      </c>
      <c r="E7" s="13">
        <f ca="1"/>
        <v>44818</v>
      </c>
      <c r="F7" s="13">
        <f ca="1"/>
        <v>44819</v>
      </c>
      <c r="G7" s="13">
        <f ca="1"/>
        <v>44820</v>
      </c>
      <c r="H7" s="13">
        <f ca="1"/>
        <v>44821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DaysAndWeeks+DATE(CalendarYear,9,1)-WEEKDAY(DATE(CalendarYear,9,1),(WeekStart="月曜日")+1)+22</f>
        <v>44822</v>
      </c>
      <c r="C9" s="20">
        <f ca="1"/>
        <v>44823</v>
      </c>
      <c r="D9" s="20">
        <f ca="1"/>
        <v>44824</v>
      </c>
      <c r="E9" s="20">
        <f ca="1"/>
        <v>44825</v>
      </c>
      <c r="F9" s="20">
        <f ca="1"/>
        <v>44826</v>
      </c>
      <c r="G9" s="20">
        <f ca="1"/>
        <v>44827</v>
      </c>
      <c r="H9" s="20">
        <f ca="1"/>
        <v>44828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DaysAndWeeks+DATE(CalendarYear,9,1)-WEEKDAY(DATE(CalendarYear,9,1),(WeekStart="月曜日")+1)+29</f>
        <v>44829</v>
      </c>
      <c r="C11" s="13">
        <f ca="1"/>
        <v>44830</v>
      </c>
      <c r="D11" s="13">
        <f ca="1"/>
        <v>44831</v>
      </c>
      <c r="E11" s="13">
        <f ca="1"/>
        <v>44832</v>
      </c>
      <c r="F11" s="13">
        <f ca="1"/>
        <v>44833</v>
      </c>
      <c r="G11" s="13">
        <f ca="1"/>
        <v>44834</v>
      </c>
      <c r="H11" s="13">
        <f ca="1"/>
        <v>44835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DaysAndWeeks+DATE(CalendarYear,9,1)-WEEKDAY(DATE(CalendarYear,9,1),(WeekStart="月曜日")+1)+36</f>
        <v>44836</v>
      </c>
      <c r="C13" s="20">
        <f ca="1"/>
        <v>44837</v>
      </c>
      <c r="D13" s="39" t="s">
        <v>0</v>
      </c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24" priority="2">
      <formula>AND(DAY(B11)&gt;=1,DAY(B11)&lt;=15)</formula>
    </cfRule>
  </conditionalFormatting>
  <conditionalFormatting sqref="B3:G3">
    <cfRule type="expression" dxfId="23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9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2" tint="-0.499984740745262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3" t="str">
        <f ca="1">"10 月"&amp;CalendarYear</f>
        <v>10 月2022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DaysAndWeeks+DATE(CalendarYear,10,1)-WEEKDAY(DATE(CalendarYear,10,1),(WeekStart="月曜日")+1)+1</f>
        <v>44829</v>
      </c>
      <c r="C3" s="13">
        <f ca="1"/>
        <v>44830</v>
      </c>
      <c r="D3" s="13">
        <f ca="1"/>
        <v>44831</v>
      </c>
      <c r="E3" s="13">
        <f ca="1"/>
        <v>44832</v>
      </c>
      <c r="F3" s="13">
        <f ca="1"/>
        <v>44833</v>
      </c>
      <c r="G3" s="13">
        <f ca="1"/>
        <v>44834</v>
      </c>
      <c r="H3" s="13">
        <f ca="1"/>
        <v>44835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DaysAndWeeks+DATE(CalendarYear,10,1)-WEEKDAY(DATE(CalendarYear,10,1),(WeekStart="月曜日")+1)+8</f>
        <v>44836</v>
      </c>
      <c r="C5" s="20">
        <f ca="1"/>
        <v>44837</v>
      </c>
      <c r="D5" s="20">
        <f ca="1"/>
        <v>44838</v>
      </c>
      <c r="E5" s="20">
        <f ca="1"/>
        <v>44839</v>
      </c>
      <c r="F5" s="20">
        <f ca="1"/>
        <v>44840</v>
      </c>
      <c r="G5" s="20">
        <f ca="1"/>
        <v>44841</v>
      </c>
      <c r="H5" s="20">
        <f ca="1"/>
        <v>44842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DaysAndWeeks+DATE(CalendarYear,10,1)-WEEKDAY(DATE(CalendarYear,10,1),(WeekStart="月曜日")+1)+15</f>
        <v>44843</v>
      </c>
      <c r="C7" s="13">
        <f ca="1"/>
        <v>44844</v>
      </c>
      <c r="D7" s="13">
        <f ca="1"/>
        <v>44845</v>
      </c>
      <c r="E7" s="13">
        <f ca="1"/>
        <v>44846</v>
      </c>
      <c r="F7" s="13">
        <f ca="1"/>
        <v>44847</v>
      </c>
      <c r="G7" s="13">
        <f ca="1"/>
        <v>44848</v>
      </c>
      <c r="H7" s="13">
        <f ca="1"/>
        <v>44849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DaysAndWeeks+DATE(CalendarYear,10,1)-WEEKDAY(DATE(CalendarYear,10,1),(WeekStart="月曜日")+1)+22</f>
        <v>44850</v>
      </c>
      <c r="C9" s="20">
        <f ca="1"/>
        <v>44851</v>
      </c>
      <c r="D9" s="20">
        <f ca="1"/>
        <v>44852</v>
      </c>
      <c r="E9" s="20">
        <f ca="1"/>
        <v>44853</v>
      </c>
      <c r="F9" s="20">
        <f ca="1"/>
        <v>44854</v>
      </c>
      <c r="G9" s="20">
        <f ca="1"/>
        <v>44855</v>
      </c>
      <c r="H9" s="20">
        <f ca="1"/>
        <v>44856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DaysAndWeeks+DATE(CalendarYear,10,1)-WEEKDAY(DATE(CalendarYear,10,1),(WeekStart="月曜日")+1)+29</f>
        <v>44857</v>
      </c>
      <c r="C11" s="13">
        <f ca="1"/>
        <v>44858</v>
      </c>
      <c r="D11" s="13">
        <f ca="1"/>
        <v>44859</v>
      </c>
      <c r="E11" s="13">
        <f ca="1"/>
        <v>44860</v>
      </c>
      <c r="F11" s="13">
        <f ca="1"/>
        <v>44861</v>
      </c>
      <c r="G11" s="13">
        <f ca="1"/>
        <v>44862</v>
      </c>
      <c r="H11" s="13">
        <f ca="1"/>
        <v>44863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DaysAndWeeks+DATE(CalendarYear,10,1)-WEEKDAY(DATE(CalendarYear,10,1),(WeekStart="月曜日")+1)+36</f>
        <v>44864</v>
      </c>
      <c r="C13" s="20">
        <f ca="1"/>
        <v>44865</v>
      </c>
      <c r="D13" s="39" t="s">
        <v>0</v>
      </c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22" priority="2">
      <formula>AND(DAY(B11)&gt;=1,DAY(B11)&lt;=15)</formula>
    </cfRule>
  </conditionalFormatting>
  <conditionalFormatting sqref="B3:G3">
    <cfRule type="expression" dxfId="21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10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89999084444715716"/>
    <pageSetUpPr fitToPage="1"/>
  </sheetPr>
  <dimension ref="B1:H14"/>
  <sheetViews>
    <sheetView showGridLines="0" workbookViewId="0"/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3" t="str">
        <f ca="1">"11 月 "&amp;CalendarYear</f>
        <v>11 月 2022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DaysAndWeeks+DATE(CalendarYear,11,1)-WEEKDAY(DATE(CalendarYear,11,1),(WeekStart="月曜日")+1)+1</f>
        <v>44864</v>
      </c>
      <c r="C3" s="13">
        <f ca="1"/>
        <v>44865</v>
      </c>
      <c r="D3" s="13">
        <f ca="1"/>
        <v>44866</v>
      </c>
      <c r="E3" s="13">
        <f ca="1"/>
        <v>44867</v>
      </c>
      <c r="F3" s="13">
        <f ca="1"/>
        <v>44868</v>
      </c>
      <c r="G3" s="13">
        <f ca="1"/>
        <v>44869</v>
      </c>
      <c r="H3" s="13">
        <f ca="1"/>
        <v>44870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DaysAndWeeks+DATE(CalendarYear,11,1)-WEEKDAY(DATE(CalendarYear,11,1),(WeekStart="月曜日")+1)+8</f>
        <v>44871</v>
      </c>
      <c r="C5" s="20">
        <f ca="1"/>
        <v>44872</v>
      </c>
      <c r="D5" s="20">
        <f ca="1"/>
        <v>44873</v>
      </c>
      <c r="E5" s="20">
        <f ca="1"/>
        <v>44874</v>
      </c>
      <c r="F5" s="20">
        <f ca="1"/>
        <v>44875</v>
      </c>
      <c r="G5" s="20">
        <f ca="1"/>
        <v>44876</v>
      </c>
      <c r="H5" s="20">
        <f ca="1"/>
        <v>44877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DaysAndWeeks+DATE(CalendarYear,11,1)-WEEKDAY(DATE(CalendarYear,11,1),(WeekStart="月曜日")+1)+15</f>
        <v>44878</v>
      </c>
      <c r="C7" s="13">
        <f ca="1"/>
        <v>44879</v>
      </c>
      <c r="D7" s="13">
        <f ca="1"/>
        <v>44880</v>
      </c>
      <c r="E7" s="13">
        <f ca="1"/>
        <v>44881</v>
      </c>
      <c r="F7" s="13">
        <f ca="1"/>
        <v>44882</v>
      </c>
      <c r="G7" s="13">
        <f ca="1"/>
        <v>44883</v>
      </c>
      <c r="H7" s="13">
        <f ca="1"/>
        <v>44884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DaysAndWeeks+DATE(CalendarYear,11,1)-WEEKDAY(DATE(CalendarYear,11,1),(WeekStart="月曜日")+1)+22</f>
        <v>44885</v>
      </c>
      <c r="C9" s="20">
        <f ca="1"/>
        <v>44886</v>
      </c>
      <c r="D9" s="20">
        <f ca="1"/>
        <v>44887</v>
      </c>
      <c r="E9" s="20">
        <f ca="1"/>
        <v>44888</v>
      </c>
      <c r="F9" s="20">
        <f ca="1"/>
        <v>44889</v>
      </c>
      <c r="G9" s="20">
        <f ca="1"/>
        <v>44890</v>
      </c>
      <c r="H9" s="20">
        <f ca="1"/>
        <v>44891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DaysAndWeeks+DATE(CalendarYear,11,1)-WEEKDAY(DATE(CalendarYear,11,1),(WeekStart="月曜日")+1)+29</f>
        <v>44892</v>
      </c>
      <c r="C11" s="13">
        <f ca="1"/>
        <v>44893</v>
      </c>
      <c r="D11" s="13">
        <f ca="1"/>
        <v>44894</v>
      </c>
      <c r="E11" s="13">
        <f ca="1"/>
        <v>44895</v>
      </c>
      <c r="F11" s="13">
        <f ca="1"/>
        <v>44896</v>
      </c>
      <c r="G11" s="13">
        <f ca="1"/>
        <v>44897</v>
      </c>
      <c r="H11" s="13">
        <f ca="1"/>
        <v>44898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DaysAndWeeks+DATE(CalendarYear,11,1)-WEEKDAY(DATE(CalendarYear,11,1),(WeekStart="月曜日")+1)+36</f>
        <v>44899</v>
      </c>
      <c r="C13" s="20">
        <f ca="1"/>
        <v>44900</v>
      </c>
      <c r="D13" s="39" t="s">
        <v>0</v>
      </c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20" priority="2">
      <formula>AND(DAY(B11)&gt;=1,DAY(B11)&lt;=15)</formula>
    </cfRule>
  </conditionalFormatting>
  <conditionalFormatting sqref="B3:G3">
    <cfRule type="expression" dxfId="19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11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1" tint="4.9989318521683403E-2"/>
    <pageSetUpPr fitToPage="1"/>
  </sheetPr>
  <dimension ref="B1:H14"/>
  <sheetViews>
    <sheetView showGridLines="0" workbookViewId="0">
      <selection activeCell="B2" sqref="B2:H2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6384" width="8.88671875" style="1"/>
  </cols>
  <sheetData>
    <row r="1" spans="2:8" ht="59.25" customHeight="1" x14ac:dyDescent="0.25">
      <c r="B1" s="3" t="str">
        <f ca="1">"12 月 "&amp;CalendarYear</f>
        <v>12 月 2022</v>
      </c>
      <c r="C1" s="3"/>
      <c r="D1" s="3"/>
      <c r="E1" s="5"/>
      <c r="F1" s="5"/>
      <c r="G1" s="5"/>
      <c r="H1" s="19"/>
    </row>
    <row r="2" spans="2:8" ht="21.75" customHeight="1" thickBot="1" x14ac:dyDescent="0.3">
      <c r="B2" s="9" t="str">
        <f>IF(WeekStart="日曜日", "日曜日","月曜日")</f>
        <v>日曜日</v>
      </c>
      <c r="C2" s="9" t="str">
        <f t="shared" ref="C2:H2" ca="1" si="0">UPPER(TEXT(C3,"aaaa"))</f>
        <v>月曜日</v>
      </c>
      <c r="D2" s="9" t="str">
        <f t="shared" ca="1" si="0"/>
        <v>火曜日</v>
      </c>
      <c r="E2" s="9" t="str">
        <f t="shared" ca="1" si="0"/>
        <v>水曜日</v>
      </c>
      <c r="F2" s="9" t="str">
        <f t="shared" ca="1" si="0"/>
        <v>木曜日</v>
      </c>
      <c r="G2" s="9" t="str">
        <f t="shared" ca="1" si="0"/>
        <v>金曜日</v>
      </c>
      <c r="H2" s="9" t="str">
        <f t="shared" ca="1" si="0"/>
        <v>土曜日</v>
      </c>
    </row>
    <row r="3" spans="2:8" ht="19.5" customHeight="1" x14ac:dyDescent="0.25">
      <c r="B3" s="13">
        <f t="array" aca="1" ref="B3:H3" ca="1">DaysAndWeeks+DATE(CalendarYear,12,1)-WEEKDAY(DATE(CalendarYear,12,1),(WeekStart="月曜日")+1)+1</f>
        <v>44892</v>
      </c>
      <c r="C3" s="13">
        <f ca="1"/>
        <v>44893</v>
      </c>
      <c r="D3" s="13">
        <f ca="1"/>
        <v>44894</v>
      </c>
      <c r="E3" s="13">
        <f ca="1"/>
        <v>44895</v>
      </c>
      <c r="F3" s="13">
        <f ca="1"/>
        <v>44896</v>
      </c>
      <c r="G3" s="13">
        <f ca="1"/>
        <v>44897</v>
      </c>
      <c r="H3" s="13">
        <f ca="1"/>
        <v>44898</v>
      </c>
    </row>
    <row r="4" spans="2:8" ht="57.95" customHeight="1" x14ac:dyDescent="0.25"/>
    <row r="5" spans="2:8" ht="19.5" customHeight="1" x14ac:dyDescent="0.25">
      <c r="B5" s="20">
        <f t="array" aca="1" ref="B5:H5" ca="1">DaysAndWeeks+DATE(CalendarYear,12,1)-WEEKDAY(DATE(CalendarYear,12,1),(WeekStart="月曜日")+1)+8</f>
        <v>44899</v>
      </c>
      <c r="C5" s="20">
        <f ca="1"/>
        <v>44900</v>
      </c>
      <c r="D5" s="20">
        <f ca="1"/>
        <v>44901</v>
      </c>
      <c r="E5" s="20">
        <f ca="1"/>
        <v>44902</v>
      </c>
      <c r="F5" s="20">
        <f ca="1"/>
        <v>44903</v>
      </c>
      <c r="G5" s="20">
        <f ca="1"/>
        <v>44904</v>
      </c>
      <c r="H5" s="20">
        <f ca="1"/>
        <v>44905</v>
      </c>
    </row>
    <row r="6" spans="2:8" ht="57.95" customHeight="1" x14ac:dyDescent="0.25">
      <c r="B6" s="17"/>
      <c r="C6" s="17"/>
      <c r="D6" s="17"/>
      <c r="E6" s="17"/>
      <c r="F6" s="17"/>
      <c r="G6" s="17"/>
      <c r="H6" s="17"/>
    </row>
    <row r="7" spans="2:8" ht="19.5" customHeight="1" x14ac:dyDescent="0.25">
      <c r="B7" s="13">
        <f t="array" aca="1" ref="B7:H7" ca="1">DaysAndWeeks+DATE(CalendarYear,12,1)-WEEKDAY(DATE(CalendarYear,12,1),(WeekStart="月曜日")+1)+15</f>
        <v>44906</v>
      </c>
      <c r="C7" s="13">
        <f ca="1"/>
        <v>44907</v>
      </c>
      <c r="D7" s="13">
        <f ca="1"/>
        <v>44908</v>
      </c>
      <c r="E7" s="13">
        <f ca="1"/>
        <v>44909</v>
      </c>
      <c r="F7" s="13">
        <f ca="1"/>
        <v>44910</v>
      </c>
      <c r="G7" s="13">
        <f ca="1"/>
        <v>44911</v>
      </c>
      <c r="H7" s="13">
        <f ca="1"/>
        <v>44912</v>
      </c>
    </row>
    <row r="8" spans="2:8" ht="57.95" customHeight="1" x14ac:dyDescent="0.25"/>
    <row r="9" spans="2:8" ht="19.5" customHeight="1" x14ac:dyDescent="0.25">
      <c r="B9" s="20">
        <f t="array" aca="1" ref="B9:H9" ca="1">DaysAndWeeks+DATE(CalendarYear,12,1)-WEEKDAY(DATE(CalendarYear,12,1),(WeekStart="月曜日")+1)+22</f>
        <v>44913</v>
      </c>
      <c r="C9" s="20">
        <f ca="1"/>
        <v>44914</v>
      </c>
      <c r="D9" s="20">
        <f ca="1"/>
        <v>44915</v>
      </c>
      <c r="E9" s="20">
        <f ca="1"/>
        <v>44916</v>
      </c>
      <c r="F9" s="20">
        <f ca="1"/>
        <v>44917</v>
      </c>
      <c r="G9" s="20">
        <f ca="1"/>
        <v>44918</v>
      </c>
      <c r="H9" s="20">
        <f ca="1"/>
        <v>44919</v>
      </c>
    </row>
    <row r="10" spans="2:8" ht="57.95" customHeight="1" x14ac:dyDescent="0.25">
      <c r="B10" s="17"/>
      <c r="C10" s="17"/>
      <c r="D10" s="17"/>
      <c r="E10" s="17"/>
      <c r="F10" s="17"/>
      <c r="G10" s="17"/>
      <c r="H10" s="17"/>
    </row>
    <row r="11" spans="2:8" ht="19.5" customHeight="1" x14ac:dyDescent="0.25">
      <c r="B11" s="13">
        <f t="array" aca="1" ref="B11:H11" ca="1">DaysAndWeeks+DATE(CalendarYear,12,1)-WEEKDAY(DATE(CalendarYear,12,1),(WeekStart="月曜日")+1)+29</f>
        <v>44920</v>
      </c>
      <c r="C11" s="13">
        <f ca="1"/>
        <v>44921</v>
      </c>
      <c r="D11" s="13">
        <f ca="1"/>
        <v>44922</v>
      </c>
      <c r="E11" s="13">
        <f ca="1"/>
        <v>44923</v>
      </c>
      <c r="F11" s="13">
        <f ca="1"/>
        <v>44924</v>
      </c>
      <c r="G11" s="13">
        <f ca="1"/>
        <v>44925</v>
      </c>
      <c r="H11" s="13">
        <f ca="1"/>
        <v>44926</v>
      </c>
    </row>
    <row r="12" spans="2:8" ht="57.95" customHeight="1" x14ac:dyDescent="0.25"/>
    <row r="13" spans="2:8" ht="19.5" customHeight="1" x14ac:dyDescent="0.25">
      <c r="B13" s="20">
        <f t="array" aca="1" ref="B13:C13" ca="1">DaysAndWeeks+DATE(CalendarYear,12,1)-WEEKDAY(DATE(CalendarYear,12,1),(WeekStart="月曜日")+1)+36</f>
        <v>44927</v>
      </c>
      <c r="C13" s="20">
        <f ca="1"/>
        <v>44928</v>
      </c>
      <c r="D13" s="39" t="s">
        <v>0</v>
      </c>
      <c r="E13" s="40"/>
      <c r="F13" s="40"/>
      <c r="G13" s="40"/>
      <c r="H13" s="40"/>
    </row>
    <row r="14" spans="2:8" ht="57.95" customHeight="1" x14ac:dyDescent="0.25">
      <c r="B14" s="17"/>
      <c r="C14" s="17"/>
      <c r="D14" s="39"/>
      <c r="E14" s="40"/>
      <c r="F14" s="40"/>
      <c r="G14" s="40"/>
      <c r="H14" s="40"/>
    </row>
  </sheetData>
  <mergeCells count="2">
    <mergeCell ref="D13:D14"/>
    <mergeCell ref="E13:H14"/>
  </mergeCells>
  <phoneticPr fontId="6"/>
  <conditionalFormatting sqref="B11:H11 B13:C13">
    <cfRule type="expression" dxfId="18" priority="2">
      <formula>AND(DAY(B11)&gt;=1,DAY(B11)&lt;=15)</formula>
    </cfRule>
  </conditionalFormatting>
  <conditionalFormatting sqref="B3:G3">
    <cfRule type="expression" dxfId="17" priority="1">
      <formula>DAY(B3)&gt;8</formula>
    </cfRule>
  </conditionalFormatting>
  <dataValidations count="9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自動的に更新されます年を変更するには、セル K2 で別の年を選択します" sqref="C1:D1"/>
    <dataValidation allowBlank="1" showInputMessage="1" showErrorMessage="1" prompt="12 月の月間カレンダー" sqref="A1"/>
    <dataValidation allowBlank="1" showInputMessage="1" showErrorMessage="1" prompt="右側のセルにメモを入力します" sqref="D13:D14"/>
    <dataValidation allowBlank="1" showInputMessage="1" showErrorMessage="1" prompt="このセルにメモを入力します" sqref="E13:H14"/>
    <dataValidation allowBlank="1" showInputMessage="1" showErrorMessage="1" prompt="この行と行 6、8、10、12、14 は、上のセルのカレンダー日に関連する毎日のメモを入力するためのセルです" sqref="B4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H14"/>
  <sheetViews>
    <sheetView showGridLines="0" workbookViewId="0">
      <selection activeCell="L8" sqref="L8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43">
        <v>44531</v>
      </c>
      <c r="C1" s="43"/>
      <c r="D1" s="35"/>
      <c r="E1" s="35"/>
      <c r="F1" s="35"/>
      <c r="G1" s="42" t="s">
        <v>24</v>
      </c>
      <c r="H1" s="42"/>
    </row>
    <row r="2" spans="2:8" ht="21.75" customHeight="1" thickBot="1" x14ac:dyDescent="0.3">
      <c r="B2" s="34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33" t="s">
        <v>23</v>
      </c>
    </row>
    <row r="3" spans="2:8" ht="19.5" customHeight="1" x14ac:dyDescent="0.25">
      <c r="B3" s="13"/>
      <c r="C3" s="13"/>
      <c r="D3" s="13"/>
      <c r="E3" s="13">
        <v>1</v>
      </c>
      <c r="F3" s="13">
        <v>2</v>
      </c>
      <c r="G3" s="13">
        <v>3</v>
      </c>
      <c r="H3" s="29">
        <v>4</v>
      </c>
    </row>
    <row r="4" spans="2:8" ht="57.95" customHeight="1" x14ac:dyDescent="0.25">
      <c r="E4" s="25" t="s">
        <v>10</v>
      </c>
      <c r="F4" s="21" t="s">
        <v>5</v>
      </c>
      <c r="G4" s="25" t="s">
        <v>10</v>
      </c>
      <c r="H4" s="21" t="s">
        <v>5</v>
      </c>
    </row>
    <row r="5" spans="2:8" ht="19.5" customHeight="1" x14ac:dyDescent="0.25">
      <c r="B5" s="27">
        <v>5</v>
      </c>
      <c r="C5" s="20">
        <v>6</v>
      </c>
      <c r="D5" s="20">
        <v>7</v>
      </c>
      <c r="E5" s="20">
        <v>8</v>
      </c>
      <c r="F5" s="20">
        <v>9</v>
      </c>
      <c r="G5" s="20">
        <v>10</v>
      </c>
      <c r="H5" s="30">
        <v>11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4" t="s">
        <v>8</v>
      </c>
      <c r="F6" s="24" t="s">
        <v>8</v>
      </c>
      <c r="G6" s="26" t="s">
        <v>11</v>
      </c>
      <c r="H6" s="22" t="s">
        <v>6</v>
      </c>
    </row>
    <row r="7" spans="2:8" ht="19.5" customHeight="1" x14ac:dyDescent="0.25">
      <c r="B7" s="28">
        <v>12</v>
      </c>
      <c r="C7" s="13">
        <v>13</v>
      </c>
      <c r="D7" s="13">
        <v>14</v>
      </c>
      <c r="E7" s="13">
        <v>15</v>
      </c>
      <c r="F7" s="13">
        <v>16</v>
      </c>
      <c r="G7" s="13">
        <v>17</v>
      </c>
      <c r="H7" s="29">
        <v>18</v>
      </c>
    </row>
    <row r="8" spans="2:8" ht="57.95" customHeight="1" x14ac:dyDescent="0.25">
      <c r="B8" s="21" t="s">
        <v>5</v>
      </c>
      <c r="C8" s="21" t="s">
        <v>5</v>
      </c>
      <c r="D8" s="23" t="s">
        <v>7</v>
      </c>
      <c r="E8" s="23" t="s">
        <v>7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7">
        <v>19</v>
      </c>
      <c r="C9" s="20">
        <v>20</v>
      </c>
      <c r="D9" s="20">
        <v>21</v>
      </c>
      <c r="E9" s="20">
        <v>22</v>
      </c>
      <c r="F9" s="20">
        <v>23</v>
      </c>
      <c r="G9" s="20">
        <v>24</v>
      </c>
      <c r="H9" s="30">
        <v>25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4" t="s">
        <v>8</v>
      </c>
      <c r="F10" s="24" t="s">
        <v>8</v>
      </c>
      <c r="G10" s="26" t="s">
        <v>11</v>
      </c>
      <c r="H10" s="22" t="s">
        <v>6</v>
      </c>
    </row>
    <row r="11" spans="2:8" ht="19.5" customHeight="1" x14ac:dyDescent="0.25">
      <c r="B11" s="28">
        <v>26</v>
      </c>
      <c r="C11" s="13">
        <v>27</v>
      </c>
      <c r="D11" s="13">
        <v>28</v>
      </c>
      <c r="E11" s="13">
        <v>29</v>
      </c>
      <c r="F11" s="13">
        <v>30</v>
      </c>
      <c r="G11" s="13">
        <v>31</v>
      </c>
      <c r="H11" s="13"/>
    </row>
    <row r="12" spans="2:8" ht="57.95" customHeight="1" x14ac:dyDescent="0.25">
      <c r="B12" s="21" t="s">
        <v>5</v>
      </c>
      <c r="C12" s="21" t="s">
        <v>5</v>
      </c>
      <c r="D12" s="23" t="s">
        <v>7</v>
      </c>
      <c r="E12" s="21" t="s">
        <v>5</v>
      </c>
      <c r="F12" s="21" t="s">
        <v>5</v>
      </c>
      <c r="G12" s="21" t="s">
        <v>5</v>
      </c>
    </row>
    <row r="13" spans="2:8" ht="19.5" customHeight="1" x14ac:dyDescent="0.25">
      <c r="B13" s="20"/>
      <c r="C13" s="20"/>
      <c r="D13" s="39"/>
      <c r="E13" s="40"/>
      <c r="F13" s="40"/>
      <c r="G13" s="40"/>
      <c r="H13" s="40"/>
    </row>
    <row r="14" spans="2:8" ht="57.95" customHeight="1" x14ac:dyDescent="0.25">
      <c r="B14" s="31"/>
      <c r="C14" s="31"/>
      <c r="D14" s="39"/>
      <c r="E14" s="40"/>
      <c r="F14" s="40"/>
      <c r="G14" s="40"/>
      <c r="H14" s="40"/>
    </row>
  </sheetData>
  <mergeCells count="4">
    <mergeCell ref="D13:D14"/>
    <mergeCell ref="E13:H14"/>
    <mergeCell ref="G1:H1"/>
    <mergeCell ref="B1:C1"/>
  </mergeCells>
  <phoneticPr fontId="24"/>
  <conditionalFormatting sqref="B13:C13">
    <cfRule type="expression" dxfId="16" priority="3">
      <formula>AND(DAY(B13)&gt;=1,DAY(B13)&lt;=15)</formula>
    </cfRule>
  </conditionalFormatting>
  <conditionalFormatting sqref="B3:G3">
    <cfRule type="expression" dxfId="15" priority="2">
      <formula>DAY(B3)&gt;8</formula>
    </cfRule>
  </conditionalFormatting>
  <conditionalFormatting sqref="B11:H11">
    <cfRule type="expression" dxfId="14" priority="1">
      <formula>AND(DAY(B11)&gt;=1,DAY(B11)&lt;=15)</formula>
    </cfRule>
  </conditionalFormatting>
  <dataValidations count="8"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このセルにメモを入力します" sqref="E13:H14"/>
    <dataValidation allowBlank="1" showInputMessage="1" showErrorMessage="1" prompt="右側のセルにメモを入力します" sqref="D13:D14"/>
    <dataValidation allowBlank="1" showInputMessage="1" showErrorMessage="1" prompt="4 月の月間カレンダー" sqref="A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H13"/>
  <sheetViews>
    <sheetView showGridLines="0" workbookViewId="0">
      <selection activeCell="B1" sqref="B1:C1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43">
        <v>44593</v>
      </c>
      <c r="C1" s="43"/>
      <c r="D1" s="35"/>
      <c r="E1" s="35"/>
      <c r="F1" s="35"/>
      <c r="G1" s="42" t="s">
        <v>24</v>
      </c>
      <c r="H1" s="42"/>
    </row>
    <row r="2" spans="2:8" ht="21.75" customHeight="1" thickBot="1" x14ac:dyDescent="0.3">
      <c r="B2" s="34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33" t="s">
        <v>23</v>
      </c>
    </row>
    <row r="3" spans="2:8" ht="19.5" customHeight="1" x14ac:dyDescent="0.25">
      <c r="B3" s="13"/>
      <c r="C3" s="13"/>
      <c r="D3" s="13">
        <v>1</v>
      </c>
      <c r="E3" s="13">
        <v>2</v>
      </c>
      <c r="F3" s="13">
        <v>3</v>
      </c>
      <c r="G3" s="13">
        <v>4</v>
      </c>
      <c r="H3" s="29">
        <v>5</v>
      </c>
    </row>
    <row r="4" spans="2:8" ht="57.95" customHeight="1" x14ac:dyDescent="0.25">
      <c r="D4" s="23" t="s">
        <v>7</v>
      </c>
      <c r="E4" s="23" t="s">
        <v>7</v>
      </c>
      <c r="F4" s="25" t="s">
        <v>10</v>
      </c>
      <c r="G4" s="25" t="s">
        <v>10</v>
      </c>
      <c r="H4" s="21" t="s">
        <v>5</v>
      </c>
    </row>
    <row r="5" spans="2:8" ht="19.5" customHeight="1" x14ac:dyDescent="0.25">
      <c r="B5" s="27">
        <v>6</v>
      </c>
      <c r="C5" s="20">
        <v>7</v>
      </c>
      <c r="D5" s="20">
        <v>8</v>
      </c>
      <c r="E5" s="20">
        <v>9</v>
      </c>
      <c r="F5" s="20">
        <v>10</v>
      </c>
      <c r="G5" s="27">
        <v>11</v>
      </c>
      <c r="H5" s="30">
        <v>12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4" t="s">
        <v>8</v>
      </c>
      <c r="F6" s="24" t="s">
        <v>8</v>
      </c>
      <c r="G6" s="22" t="s">
        <v>6</v>
      </c>
      <c r="H6" s="22" t="s">
        <v>6</v>
      </c>
    </row>
    <row r="7" spans="2:8" ht="19.5" customHeight="1" x14ac:dyDescent="0.25">
      <c r="B7" s="28">
        <v>13</v>
      </c>
      <c r="C7" s="13">
        <v>14</v>
      </c>
      <c r="D7" s="13">
        <v>15</v>
      </c>
      <c r="E7" s="13">
        <v>16</v>
      </c>
      <c r="F7" s="13">
        <v>17</v>
      </c>
      <c r="G7" s="13">
        <v>18</v>
      </c>
      <c r="H7" s="29">
        <v>19</v>
      </c>
    </row>
    <row r="8" spans="2:8" ht="57.95" customHeight="1" x14ac:dyDescent="0.25">
      <c r="B8" s="21" t="s">
        <v>5</v>
      </c>
      <c r="C8" s="21" t="s">
        <v>5</v>
      </c>
      <c r="D8" s="23" t="s">
        <v>7</v>
      </c>
      <c r="E8" s="23" t="s">
        <v>7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7">
        <v>20</v>
      </c>
      <c r="C9" s="20">
        <v>21</v>
      </c>
      <c r="D9" s="20">
        <v>22</v>
      </c>
      <c r="E9" s="27">
        <v>23</v>
      </c>
      <c r="F9" s="20">
        <v>24</v>
      </c>
      <c r="G9" s="20">
        <v>25</v>
      </c>
      <c r="H9" s="30">
        <v>26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2" t="s">
        <v>6</v>
      </c>
      <c r="F10" s="24" t="s">
        <v>25</v>
      </c>
      <c r="G10" s="26" t="s">
        <v>11</v>
      </c>
      <c r="H10" s="22" t="s">
        <v>6</v>
      </c>
    </row>
    <row r="11" spans="2:8" ht="19.5" customHeight="1" x14ac:dyDescent="0.25">
      <c r="B11" s="28">
        <v>27</v>
      </c>
      <c r="C11" s="13">
        <v>28</v>
      </c>
      <c r="D11" s="13"/>
      <c r="E11" s="13"/>
      <c r="F11" s="13"/>
      <c r="G11" s="13"/>
      <c r="H11" s="13"/>
    </row>
    <row r="12" spans="2:8" ht="57.95" customHeight="1" x14ac:dyDescent="0.25">
      <c r="B12" s="21" t="s">
        <v>5</v>
      </c>
      <c r="C12" s="21" t="s">
        <v>5</v>
      </c>
      <c r="D12" s="23"/>
      <c r="E12" s="21"/>
      <c r="F12" s="21"/>
      <c r="G12" s="21"/>
    </row>
    <row r="13" spans="2:8" ht="19.5" x14ac:dyDescent="0.25">
      <c r="E13" s="36" t="s">
        <v>26</v>
      </c>
    </row>
  </sheetData>
  <mergeCells count="2">
    <mergeCell ref="B1:C1"/>
    <mergeCell ref="G1:H1"/>
  </mergeCells>
  <phoneticPr fontId="24"/>
  <conditionalFormatting sqref="B3:G3">
    <cfRule type="expression" dxfId="13" priority="2">
      <formula>DAY(B3)&gt;8</formula>
    </cfRule>
  </conditionalFormatting>
  <conditionalFormatting sqref="B11:H11">
    <cfRule type="expression" dxfId="12" priority="1">
      <formula>AND(DAY(B11)&gt;=1,DAY(B11)&lt;=15)</formula>
    </cfRule>
  </conditionalFormatting>
  <dataValidations count="6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4 月の月間カレンダー" sqref="A1"/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H13"/>
  <sheetViews>
    <sheetView showGridLines="0" topLeftCell="A4" workbookViewId="0">
      <selection activeCell="D1" sqref="D1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43">
        <v>44621</v>
      </c>
      <c r="C1" s="43"/>
      <c r="D1" s="35"/>
      <c r="E1" s="35"/>
      <c r="F1" s="35"/>
      <c r="G1" s="42" t="s">
        <v>24</v>
      </c>
      <c r="H1" s="42"/>
    </row>
    <row r="2" spans="2:8" ht="21.75" customHeight="1" thickBot="1" x14ac:dyDescent="0.3">
      <c r="B2" s="34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33" t="s">
        <v>23</v>
      </c>
    </row>
    <row r="3" spans="2:8" ht="19.5" customHeight="1" x14ac:dyDescent="0.25">
      <c r="B3" s="13"/>
      <c r="C3" s="13"/>
      <c r="D3" s="13">
        <v>1</v>
      </c>
      <c r="E3" s="13">
        <v>2</v>
      </c>
      <c r="F3" s="13">
        <v>3</v>
      </c>
      <c r="G3" s="13">
        <v>4</v>
      </c>
      <c r="H3" s="29">
        <v>5</v>
      </c>
    </row>
    <row r="4" spans="2:8" ht="57.95" customHeight="1" x14ac:dyDescent="0.25">
      <c r="D4" s="23" t="s">
        <v>7</v>
      </c>
      <c r="E4" s="23" t="s">
        <v>7</v>
      </c>
      <c r="F4" s="23" t="s">
        <v>7</v>
      </c>
      <c r="G4" s="25" t="s">
        <v>10</v>
      </c>
      <c r="H4" s="21" t="s">
        <v>5</v>
      </c>
    </row>
    <row r="5" spans="2:8" ht="19.5" customHeight="1" x14ac:dyDescent="0.25">
      <c r="B5" s="27">
        <v>6</v>
      </c>
      <c r="C5" s="20">
        <v>7</v>
      </c>
      <c r="D5" s="20">
        <v>8</v>
      </c>
      <c r="E5" s="20">
        <v>9</v>
      </c>
      <c r="F5" s="20">
        <v>10</v>
      </c>
      <c r="G5" s="20">
        <v>11</v>
      </c>
      <c r="H5" s="30">
        <v>12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6" t="s">
        <v>11</v>
      </c>
      <c r="F6" s="24" t="s">
        <v>8</v>
      </c>
      <c r="G6" s="26" t="s">
        <v>11</v>
      </c>
      <c r="H6" s="22" t="s">
        <v>6</v>
      </c>
    </row>
    <row r="7" spans="2:8" ht="19.5" customHeight="1" x14ac:dyDescent="0.25">
      <c r="B7" s="28">
        <v>13</v>
      </c>
      <c r="C7" s="13">
        <v>14</v>
      </c>
      <c r="D7" s="13">
        <v>15</v>
      </c>
      <c r="E7" s="13">
        <v>16</v>
      </c>
      <c r="F7" s="13">
        <v>17</v>
      </c>
      <c r="G7" s="13">
        <v>18</v>
      </c>
      <c r="H7" s="29">
        <v>19</v>
      </c>
    </row>
    <row r="8" spans="2:8" ht="57.95" customHeight="1" x14ac:dyDescent="0.25">
      <c r="B8" s="21" t="s">
        <v>5</v>
      </c>
      <c r="C8" s="21" t="s">
        <v>5</v>
      </c>
      <c r="D8" s="23" t="s">
        <v>7</v>
      </c>
      <c r="E8" s="23" t="s">
        <v>7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7">
        <v>20</v>
      </c>
      <c r="C9" s="27">
        <v>21</v>
      </c>
      <c r="D9" s="20">
        <v>22</v>
      </c>
      <c r="E9" s="20">
        <v>23</v>
      </c>
      <c r="F9" s="20">
        <v>24</v>
      </c>
      <c r="G9" s="20">
        <v>25</v>
      </c>
      <c r="H9" s="30">
        <v>26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4" t="s">
        <v>8</v>
      </c>
      <c r="F10" s="24" t="s">
        <v>8</v>
      </c>
      <c r="G10" s="26" t="s">
        <v>11</v>
      </c>
      <c r="H10" s="22" t="s">
        <v>6</v>
      </c>
    </row>
    <row r="11" spans="2:8" ht="19.5" customHeight="1" x14ac:dyDescent="0.25">
      <c r="B11" s="28">
        <v>27</v>
      </c>
      <c r="C11" s="13">
        <v>28</v>
      </c>
      <c r="D11" s="13">
        <v>29</v>
      </c>
      <c r="E11" s="13">
        <v>30</v>
      </c>
      <c r="F11" s="13">
        <v>31</v>
      </c>
      <c r="G11" s="13"/>
      <c r="H11" s="13"/>
    </row>
    <row r="12" spans="2:8" ht="57.95" customHeight="1" x14ac:dyDescent="0.25">
      <c r="B12" s="21" t="s">
        <v>5</v>
      </c>
      <c r="C12" s="21" t="s">
        <v>5</v>
      </c>
      <c r="D12" s="23" t="s">
        <v>7</v>
      </c>
      <c r="E12" s="23" t="s">
        <v>7</v>
      </c>
      <c r="F12" s="23" t="s">
        <v>7</v>
      </c>
      <c r="G12" s="21"/>
    </row>
    <row r="13" spans="2:8" ht="19.5" x14ac:dyDescent="0.25">
      <c r="E13" s="36" t="s">
        <v>26</v>
      </c>
    </row>
  </sheetData>
  <mergeCells count="2">
    <mergeCell ref="B1:C1"/>
    <mergeCell ref="G1:H1"/>
  </mergeCells>
  <phoneticPr fontId="24"/>
  <conditionalFormatting sqref="B3:G3">
    <cfRule type="expression" dxfId="11" priority="2">
      <formula>DAY(B3)&gt;8</formula>
    </cfRule>
  </conditionalFormatting>
  <conditionalFormatting sqref="B11:H11">
    <cfRule type="expression" dxfId="10" priority="1">
      <formula>AND(DAY(B11)&gt;=1,DAY(B11)&lt;=15)</formula>
    </cfRule>
  </conditionalFormatting>
  <dataValidations count="6"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4 月の月間カレンダー" sqref="A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H13"/>
  <sheetViews>
    <sheetView showGridLines="0" workbookViewId="0">
      <selection activeCell="G19" sqref="G19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43">
        <v>44652</v>
      </c>
      <c r="C1" s="43"/>
      <c r="D1" s="35"/>
      <c r="E1" s="35"/>
      <c r="F1" s="35"/>
      <c r="G1" s="42" t="s">
        <v>24</v>
      </c>
      <c r="H1" s="42"/>
    </row>
    <row r="2" spans="2:8" ht="21.75" customHeight="1" thickBot="1" x14ac:dyDescent="0.3">
      <c r="B2" s="34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33" t="s">
        <v>23</v>
      </c>
    </row>
    <row r="3" spans="2:8" ht="19.5" customHeight="1" x14ac:dyDescent="0.25">
      <c r="B3" s="13"/>
      <c r="C3" s="13"/>
      <c r="D3" s="13"/>
      <c r="E3" s="13"/>
      <c r="F3" s="13"/>
      <c r="G3" s="13">
        <v>1</v>
      </c>
      <c r="H3" s="29">
        <v>2</v>
      </c>
    </row>
    <row r="4" spans="2:8" ht="57.95" customHeight="1" x14ac:dyDescent="0.25">
      <c r="D4" s="23"/>
      <c r="E4" s="23"/>
      <c r="F4" s="23"/>
      <c r="G4" s="25"/>
      <c r="H4" s="21" t="s">
        <v>5</v>
      </c>
    </row>
    <row r="5" spans="2:8" ht="19.5" customHeight="1" x14ac:dyDescent="0.25">
      <c r="B5" s="27">
        <v>3</v>
      </c>
      <c r="C5" s="20">
        <v>4</v>
      </c>
      <c r="D5" s="20">
        <v>5</v>
      </c>
      <c r="E5" s="20">
        <v>6</v>
      </c>
      <c r="F5" s="20">
        <v>7</v>
      </c>
      <c r="G5" s="20">
        <v>8</v>
      </c>
      <c r="H5" s="30">
        <v>9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4" t="s">
        <v>8</v>
      </c>
      <c r="F6" s="24" t="s">
        <v>8</v>
      </c>
      <c r="G6" s="26" t="s">
        <v>11</v>
      </c>
      <c r="H6" s="22" t="s">
        <v>6</v>
      </c>
    </row>
    <row r="7" spans="2:8" ht="19.5" customHeight="1" x14ac:dyDescent="0.25">
      <c r="B7" s="28">
        <v>10</v>
      </c>
      <c r="C7" s="13">
        <v>11</v>
      </c>
      <c r="D7" s="13">
        <v>12</v>
      </c>
      <c r="E7" s="13">
        <v>13</v>
      </c>
      <c r="F7" s="13">
        <v>14</v>
      </c>
      <c r="G7" s="13">
        <v>15</v>
      </c>
      <c r="H7" s="29">
        <v>16</v>
      </c>
    </row>
    <row r="8" spans="2:8" ht="57.95" customHeight="1" x14ac:dyDescent="0.25">
      <c r="B8" s="21" t="s">
        <v>5</v>
      </c>
      <c r="C8" s="21" t="s">
        <v>5</v>
      </c>
      <c r="D8" s="23" t="s">
        <v>7</v>
      </c>
      <c r="E8" s="23" t="s">
        <v>7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7">
        <v>17</v>
      </c>
      <c r="C9" s="27">
        <v>18</v>
      </c>
      <c r="D9" s="20">
        <v>19</v>
      </c>
      <c r="E9" s="20">
        <v>20</v>
      </c>
      <c r="F9" s="20">
        <v>21</v>
      </c>
      <c r="G9" s="20">
        <v>22</v>
      </c>
      <c r="H9" s="30">
        <v>23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4" t="s">
        <v>8</v>
      </c>
      <c r="F10" s="24" t="s">
        <v>8</v>
      </c>
      <c r="G10" s="26" t="s">
        <v>11</v>
      </c>
      <c r="H10" s="22" t="s">
        <v>6</v>
      </c>
    </row>
    <row r="11" spans="2:8" ht="19.5" customHeight="1" x14ac:dyDescent="0.25">
      <c r="B11" s="28">
        <v>24</v>
      </c>
      <c r="C11" s="13">
        <v>25</v>
      </c>
      <c r="D11" s="13">
        <v>26</v>
      </c>
      <c r="E11" s="13">
        <v>27</v>
      </c>
      <c r="F11" s="13">
        <v>28</v>
      </c>
      <c r="G11" s="13">
        <v>29</v>
      </c>
      <c r="H11" s="29">
        <v>30</v>
      </c>
    </row>
    <row r="12" spans="2:8" ht="57.95" customHeight="1" x14ac:dyDescent="0.25">
      <c r="B12" s="21" t="s">
        <v>5</v>
      </c>
      <c r="C12" s="21" t="s">
        <v>5</v>
      </c>
      <c r="D12" s="23" t="s">
        <v>7</v>
      </c>
      <c r="E12" s="23" t="s">
        <v>7</v>
      </c>
      <c r="F12" s="23" t="s">
        <v>7</v>
      </c>
      <c r="G12" s="21" t="s">
        <v>5</v>
      </c>
      <c r="H12" s="21" t="s">
        <v>5</v>
      </c>
    </row>
    <row r="13" spans="2:8" ht="19.5" x14ac:dyDescent="0.25">
      <c r="E13" s="36" t="s">
        <v>26</v>
      </c>
    </row>
  </sheetData>
  <mergeCells count="2">
    <mergeCell ref="B1:C1"/>
    <mergeCell ref="G1:H1"/>
  </mergeCells>
  <phoneticPr fontId="24"/>
  <conditionalFormatting sqref="B3:G3">
    <cfRule type="expression" dxfId="9" priority="2">
      <formula>DAY(B3)&gt;8</formula>
    </cfRule>
  </conditionalFormatting>
  <conditionalFormatting sqref="B11:H11">
    <cfRule type="expression" dxfId="8" priority="1">
      <formula>AND(DAY(B11)&gt;=1,DAY(B11)&lt;=15)</formula>
    </cfRule>
  </conditionalFormatting>
  <dataValidations count="6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4 月の月間カレンダー" sqref="A1"/>
    <dataValidation allowBlank="1" showInputMessage="1" showErrorMessage="1" prompt="この行と行 6、8、10、12、14 は、上のセルのカレンダー日に関連する毎日のメモを入力するためのセルです" sqref="B4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H13"/>
  <sheetViews>
    <sheetView showGridLines="0" workbookViewId="0">
      <selection activeCell="L6" sqref="L6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43">
        <v>44682</v>
      </c>
      <c r="C1" s="43"/>
      <c r="D1" s="35"/>
      <c r="E1" s="35"/>
      <c r="F1" s="35"/>
      <c r="G1" s="42" t="s">
        <v>24</v>
      </c>
      <c r="H1" s="42"/>
    </row>
    <row r="2" spans="2:8" ht="21.75" customHeight="1" thickBot="1" x14ac:dyDescent="0.3">
      <c r="B2" s="34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33" t="s">
        <v>23</v>
      </c>
    </row>
    <row r="3" spans="2:8" ht="19.5" customHeight="1" x14ac:dyDescent="0.25">
      <c r="B3" s="28">
        <v>1</v>
      </c>
      <c r="C3" s="13">
        <v>2</v>
      </c>
      <c r="D3" s="28">
        <v>3</v>
      </c>
      <c r="E3" s="28">
        <v>4</v>
      </c>
      <c r="F3" s="28">
        <v>5</v>
      </c>
      <c r="G3" s="13">
        <v>6</v>
      </c>
      <c r="H3" s="29">
        <v>7</v>
      </c>
    </row>
    <row r="4" spans="2:8" ht="57.95" customHeight="1" x14ac:dyDescent="0.25">
      <c r="B4" s="21" t="s">
        <v>5</v>
      </c>
      <c r="C4" s="21" t="s">
        <v>5</v>
      </c>
      <c r="D4" s="21" t="s">
        <v>5</v>
      </c>
      <c r="E4" s="21" t="s">
        <v>5</v>
      </c>
      <c r="F4" s="21" t="s">
        <v>5</v>
      </c>
      <c r="G4" s="25" t="s">
        <v>10</v>
      </c>
      <c r="H4" s="21" t="s">
        <v>5</v>
      </c>
    </row>
    <row r="5" spans="2:8" ht="19.5" customHeight="1" x14ac:dyDescent="0.25">
      <c r="B5" s="27">
        <v>8</v>
      </c>
      <c r="C5" s="20">
        <v>9</v>
      </c>
      <c r="D5" s="20">
        <v>10</v>
      </c>
      <c r="E5" s="20">
        <v>11</v>
      </c>
      <c r="F5" s="20">
        <v>12</v>
      </c>
      <c r="G5" s="20">
        <v>13</v>
      </c>
      <c r="H5" s="30">
        <v>14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4" t="s">
        <v>8</v>
      </c>
      <c r="F6" s="24" t="s">
        <v>8</v>
      </c>
      <c r="G6" s="26" t="s">
        <v>11</v>
      </c>
      <c r="H6" s="22" t="s">
        <v>6</v>
      </c>
    </row>
    <row r="7" spans="2:8" ht="19.5" customHeight="1" x14ac:dyDescent="0.25">
      <c r="B7" s="28">
        <v>15</v>
      </c>
      <c r="C7" s="13">
        <v>16</v>
      </c>
      <c r="D7" s="13">
        <v>17</v>
      </c>
      <c r="E7" s="13">
        <v>18</v>
      </c>
      <c r="F7" s="13">
        <v>19</v>
      </c>
      <c r="G7" s="13">
        <v>20</v>
      </c>
      <c r="H7" s="29">
        <v>21</v>
      </c>
    </row>
    <row r="8" spans="2:8" ht="57.95" customHeight="1" x14ac:dyDescent="0.25">
      <c r="B8" s="21" t="s">
        <v>5</v>
      </c>
      <c r="C8" s="21" t="s">
        <v>5</v>
      </c>
      <c r="D8" s="23" t="s">
        <v>7</v>
      </c>
      <c r="E8" s="23" t="s">
        <v>7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7">
        <v>22</v>
      </c>
      <c r="C9" s="27">
        <v>23</v>
      </c>
      <c r="D9" s="20">
        <v>24</v>
      </c>
      <c r="E9" s="20">
        <v>25</v>
      </c>
      <c r="F9" s="20">
        <v>26</v>
      </c>
      <c r="G9" s="20">
        <v>27</v>
      </c>
      <c r="H9" s="30">
        <v>28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4" t="s">
        <v>8</v>
      </c>
      <c r="F10" s="24" t="s">
        <v>8</v>
      </c>
      <c r="G10" s="26" t="s">
        <v>11</v>
      </c>
      <c r="H10" s="22" t="s">
        <v>6</v>
      </c>
    </row>
    <row r="11" spans="2:8" ht="19.5" customHeight="1" x14ac:dyDescent="0.25">
      <c r="B11" s="28">
        <v>29</v>
      </c>
      <c r="C11" s="13">
        <v>30</v>
      </c>
      <c r="D11" s="13">
        <v>31</v>
      </c>
      <c r="E11" s="13"/>
      <c r="F11" s="13"/>
      <c r="G11" s="13"/>
      <c r="H11" s="29"/>
    </row>
    <row r="12" spans="2:8" ht="57.95" customHeight="1" x14ac:dyDescent="0.25">
      <c r="B12" s="21" t="s">
        <v>5</v>
      </c>
      <c r="C12" s="21" t="s">
        <v>5</v>
      </c>
      <c r="D12" s="23" t="s">
        <v>7</v>
      </c>
      <c r="E12" s="23"/>
      <c r="F12" s="23"/>
      <c r="G12" s="21"/>
      <c r="H12" s="21"/>
    </row>
    <row r="13" spans="2:8" ht="19.5" x14ac:dyDescent="0.25">
      <c r="E13" s="36" t="s">
        <v>26</v>
      </c>
    </row>
  </sheetData>
  <mergeCells count="2">
    <mergeCell ref="B1:C1"/>
    <mergeCell ref="G1:H1"/>
  </mergeCells>
  <phoneticPr fontId="24"/>
  <conditionalFormatting sqref="B3:G3">
    <cfRule type="expression" dxfId="7" priority="2">
      <formula>DAY(B3)&gt;8</formula>
    </cfRule>
  </conditionalFormatting>
  <conditionalFormatting sqref="B11:H11">
    <cfRule type="expression" dxfId="6" priority="1">
      <formula>AND(DAY(B11)&gt;=1,DAY(B11)&lt;=15)</formula>
    </cfRule>
  </conditionalFormatting>
  <dataValidations count="5"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4 月の月間カレンダー" sqref="A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H13"/>
  <sheetViews>
    <sheetView showGridLines="0" zoomScale="70" zoomScaleNormal="70" workbookViewId="0">
      <selection activeCell="M8" sqref="M8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43">
        <v>44713</v>
      </c>
      <c r="C1" s="43"/>
      <c r="D1" s="35"/>
      <c r="E1" s="35"/>
      <c r="F1" s="35"/>
      <c r="G1" s="42" t="s">
        <v>24</v>
      </c>
      <c r="H1" s="42"/>
    </row>
    <row r="2" spans="2:8" ht="21.75" customHeight="1" thickBot="1" x14ac:dyDescent="0.3">
      <c r="B2" s="34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33" t="s">
        <v>23</v>
      </c>
    </row>
    <row r="3" spans="2:8" ht="19.5" customHeight="1" x14ac:dyDescent="0.25">
      <c r="B3" s="28"/>
      <c r="C3" s="37"/>
      <c r="D3" s="37"/>
      <c r="E3" s="37">
        <v>1</v>
      </c>
      <c r="F3" s="37">
        <v>2</v>
      </c>
      <c r="G3" s="37">
        <v>3</v>
      </c>
      <c r="H3" s="29">
        <v>4</v>
      </c>
    </row>
    <row r="4" spans="2:8" ht="57.95" customHeight="1" x14ac:dyDescent="0.25">
      <c r="B4" s="21"/>
      <c r="C4" s="21"/>
      <c r="D4" s="21"/>
      <c r="E4" s="23" t="s">
        <v>7</v>
      </c>
      <c r="F4" s="23" t="s">
        <v>7</v>
      </c>
      <c r="G4" s="25" t="s">
        <v>10</v>
      </c>
      <c r="H4" s="21" t="s">
        <v>5</v>
      </c>
    </row>
    <row r="5" spans="2:8" ht="19.5" customHeight="1" x14ac:dyDescent="0.25">
      <c r="B5" s="27">
        <v>5</v>
      </c>
      <c r="C5" s="20">
        <v>6</v>
      </c>
      <c r="D5" s="20">
        <v>7</v>
      </c>
      <c r="E5" s="20">
        <v>8</v>
      </c>
      <c r="F5" s="20">
        <v>9</v>
      </c>
      <c r="G5" s="20">
        <v>10</v>
      </c>
      <c r="H5" s="30">
        <v>11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4" t="s">
        <v>8</v>
      </c>
      <c r="F6" s="24" t="s">
        <v>8</v>
      </c>
      <c r="G6" s="26" t="s">
        <v>11</v>
      </c>
      <c r="H6" s="22" t="s">
        <v>6</v>
      </c>
    </row>
    <row r="7" spans="2:8" ht="19.5" customHeight="1" x14ac:dyDescent="0.25">
      <c r="B7" s="28">
        <v>12</v>
      </c>
      <c r="C7" s="13">
        <v>13</v>
      </c>
      <c r="D7" s="13">
        <v>14</v>
      </c>
      <c r="E7" s="13">
        <v>15</v>
      </c>
      <c r="F7" s="13">
        <v>16</v>
      </c>
      <c r="G7" s="13">
        <v>17</v>
      </c>
      <c r="H7" s="29">
        <v>18</v>
      </c>
    </row>
    <row r="8" spans="2:8" ht="57.95" customHeight="1" x14ac:dyDescent="0.25">
      <c r="B8" s="21" t="s">
        <v>5</v>
      </c>
      <c r="C8" s="21" t="s">
        <v>5</v>
      </c>
      <c r="D8" s="23" t="s">
        <v>7</v>
      </c>
      <c r="E8" s="23" t="s">
        <v>7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7">
        <v>19</v>
      </c>
      <c r="C9" s="38">
        <v>20</v>
      </c>
      <c r="D9" s="20">
        <v>21</v>
      </c>
      <c r="E9" s="20">
        <v>22</v>
      </c>
      <c r="F9" s="20">
        <v>23</v>
      </c>
      <c r="G9" s="20">
        <v>24</v>
      </c>
      <c r="H9" s="30">
        <v>25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4" t="s">
        <v>8</v>
      </c>
      <c r="F10" s="24" t="s">
        <v>8</v>
      </c>
      <c r="G10" s="26" t="s">
        <v>11</v>
      </c>
      <c r="H10" s="22" t="s">
        <v>6</v>
      </c>
    </row>
    <row r="11" spans="2:8" ht="19.5" customHeight="1" x14ac:dyDescent="0.25">
      <c r="B11" s="28">
        <v>26</v>
      </c>
      <c r="C11" s="37">
        <v>27</v>
      </c>
      <c r="D11" s="37">
        <v>28</v>
      </c>
      <c r="E11" s="37">
        <v>29</v>
      </c>
      <c r="F11" s="37">
        <v>30</v>
      </c>
      <c r="G11" s="13"/>
      <c r="H11" s="29"/>
    </row>
    <row r="12" spans="2:8" ht="57.95" customHeight="1" x14ac:dyDescent="0.25">
      <c r="B12" s="21" t="s">
        <v>5</v>
      </c>
      <c r="C12" s="21" t="s">
        <v>5</v>
      </c>
      <c r="D12" s="23" t="s">
        <v>7</v>
      </c>
      <c r="E12" s="23" t="s">
        <v>7</v>
      </c>
      <c r="F12" s="23" t="s">
        <v>7</v>
      </c>
      <c r="G12" s="21"/>
      <c r="H12" s="21"/>
    </row>
    <row r="13" spans="2:8" ht="19.5" x14ac:dyDescent="0.25">
      <c r="E13" s="36" t="s">
        <v>26</v>
      </c>
    </row>
  </sheetData>
  <mergeCells count="2">
    <mergeCell ref="B1:C1"/>
    <mergeCell ref="G1:H1"/>
  </mergeCells>
  <phoneticPr fontId="24"/>
  <conditionalFormatting sqref="B3:G3">
    <cfRule type="expression" dxfId="5" priority="2">
      <formula>DAY(B3)&gt;8</formula>
    </cfRule>
  </conditionalFormatting>
  <conditionalFormatting sqref="B11:H11">
    <cfRule type="expression" dxfId="4" priority="1">
      <formula>AND(DAY(B11)&gt;=1,DAY(B11)&lt;=15)</formula>
    </cfRule>
  </conditionalFormatting>
  <dataValidations count="5">
    <dataValidation allowBlank="1" showInputMessage="1" showErrorMessage="1" prompt="曜日は自動的に決定されます" sqref="C2:H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4 月の月間カレンダー" sqref="A1"/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H13"/>
  <sheetViews>
    <sheetView showGridLines="0" zoomScale="70" zoomScaleNormal="70" workbookViewId="0">
      <selection activeCell="L9" sqref="L9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43">
        <v>44743</v>
      </c>
      <c r="C1" s="43"/>
      <c r="D1" s="35"/>
      <c r="E1" s="35"/>
      <c r="F1" s="35"/>
      <c r="G1" s="42" t="s">
        <v>24</v>
      </c>
      <c r="H1" s="42"/>
    </row>
    <row r="2" spans="2:8" ht="21.75" customHeight="1" thickBot="1" x14ac:dyDescent="0.3">
      <c r="B2" s="34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33" t="s">
        <v>23</v>
      </c>
    </row>
    <row r="3" spans="2:8" ht="19.5" customHeight="1" x14ac:dyDescent="0.25">
      <c r="B3" s="28"/>
      <c r="C3" s="37"/>
      <c r="D3" s="37"/>
      <c r="E3" s="37"/>
      <c r="F3" s="37"/>
      <c r="G3" s="37">
        <v>1</v>
      </c>
      <c r="H3" s="29">
        <v>2</v>
      </c>
    </row>
    <row r="4" spans="2:8" ht="57.95" customHeight="1" x14ac:dyDescent="0.25">
      <c r="B4" s="21"/>
      <c r="C4" s="21"/>
      <c r="D4" s="21"/>
      <c r="E4" s="23"/>
      <c r="F4" s="23"/>
      <c r="G4" s="25" t="s">
        <v>10</v>
      </c>
      <c r="H4" s="21" t="s">
        <v>5</v>
      </c>
    </row>
    <row r="5" spans="2:8" ht="19.5" customHeight="1" x14ac:dyDescent="0.25">
      <c r="B5" s="27">
        <v>3</v>
      </c>
      <c r="C5" s="20">
        <v>4</v>
      </c>
      <c r="D5" s="20">
        <v>5</v>
      </c>
      <c r="E5" s="20">
        <v>6</v>
      </c>
      <c r="F5" s="20">
        <v>7</v>
      </c>
      <c r="G5" s="20">
        <v>8</v>
      </c>
      <c r="H5" s="30">
        <v>9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4" t="s">
        <v>8</v>
      </c>
      <c r="F6" s="24" t="s">
        <v>8</v>
      </c>
      <c r="G6" s="26" t="s">
        <v>11</v>
      </c>
      <c r="H6" s="22" t="s">
        <v>6</v>
      </c>
    </row>
    <row r="7" spans="2:8" ht="19.5" customHeight="1" x14ac:dyDescent="0.25">
      <c r="B7" s="28">
        <v>10</v>
      </c>
      <c r="C7" s="13">
        <v>11</v>
      </c>
      <c r="D7" s="13">
        <v>12</v>
      </c>
      <c r="E7" s="13">
        <v>13</v>
      </c>
      <c r="F7" s="13">
        <v>14</v>
      </c>
      <c r="G7" s="13">
        <v>15</v>
      </c>
      <c r="H7" s="29">
        <v>16</v>
      </c>
    </row>
    <row r="8" spans="2:8" ht="57.95" customHeight="1" x14ac:dyDescent="0.25">
      <c r="B8" s="21" t="s">
        <v>5</v>
      </c>
      <c r="C8" s="21" t="s">
        <v>5</v>
      </c>
      <c r="D8" s="23" t="s">
        <v>7</v>
      </c>
      <c r="E8" s="23" t="s">
        <v>7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7">
        <v>17</v>
      </c>
      <c r="C9" s="38">
        <v>18</v>
      </c>
      <c r="D9" s="20">
        <v>19</v>
      </c>
      <c r="E9" s="20">
        <v>20</v>
      </c>
      <c r="F9" s="20">
        <v>21</v>
      </c>
      <c r="G9" s="20">
        <v>22</v>
      </c>
      <c r="H9" s="30">
        <v>23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4" t="s">
        <v>8</v>
      </c>
      <c r="F10" s="24" t="s">
        <v>8</v>
      </c>
      <c r="G10" s="26" t="s">
        <v>11</v>
      </c>
      <c r="H10" s="22" t="s">
        <v>6</v>
      </c>
    </row>
    <row r="11" spans="2:8" ht="19.5" customHeight="1" x14ac:dyDescent="0.25">
      <c r="B11" s="28">
        <v>24</v>
      </c>
      <c r="C11" s="37">
        <v>25</v>
      </c>
      <c r="D11" s="37">
        <v>26</v>
      </c>
      <c r="E11" s="37">
        <v>27</v>
      </c>
      <c r="F11" s="37">
        <v>28</v>
      </c>
      <c r="G11" s="13">
        <v>29</v>
      </c>
      <c r="H11" s="29">
        <v>30</v>
      </c>
    </row>
    <row r="12" spans="2:8" ht="57.95" customHeight="1" x14ac:dyDescent="0.25">
      <c r="B12" s="21" t="s">
        <v>5</v>
      </c>
      <c r="C12" s="21" t="s">
        <v>5</v>
      </c>
      <c r="D12" s="23" t="s">
        <v>7</v>
      </c>
      <c r="E12" s="23" t="s">
        <v>7</v>
      </c>
      <c r="F12" s="23" t="s">
        <v>7</v>
      </c>
      <c r="G12" s="25" t="s">
        <v>10</v>
      </c>
      <c r="H12" s="21" t="s">
        <v>5</v>
      </c>
    </row>
    <row r="13" spans="2:8" ht="19.5" x14ac:dyDescent="0.25">
      <c r="E13" s="36" t="s">
        <v>26</v>
      </c>
    </row>
  </sheetData>
  <mergeCells count="2">
    <mergeCell ref="B1:C1"/>
    <mergeCell ref="G1:H1"/>
  </mergeCells>
  <phoneticPr fontId="24"/>
  <conditionalFormatting sqref="B3:G3">
    <cfRule type="expression" dxfId="3" priority="2">
      <formula>DAY(B3)&gt;8</formula>
    </cfRule>
  </conditionalFormatting>
  <conditionalFormatting sqref="B11:H11">
    <cfRule type="expression" dxfId="2" priority="1">
      <formula>AND(DAY(B11)&gt;=1,DAY(B11)&lt;=15)</formula>
    </cfRule>
  </conditionalFormatting>
  <dataValidations count="5"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4 月の月間カレンダー" sqref="A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</dataValidations>
  <printOptions horizontalCentered="1" verticalCentered="1"/>
  <pageMargins left="0.7" right="0.7" top="0.75" bottom="0.75" header="0.3" footer="0.3"/>
  <pageSetup paperSize="9" scale="84" orientation="landscape" r:id="rId1"/>
  <headerFooter differentFirst="1" alignWithMargins="0">
    <oddFooter>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H13"/>
  <sheetViews>
    <sheetView showGridLines="0" tabSelected="1" zoomScale="70" zoomScaleNormal="70" workbookViewId="0">
      <selection activeCell="K6" sqref="K6"/>
    </sheetView>
  </sheetViews>
  <sheetFormatPr defaultColWidth="8.88671875" defaultRowHeight="15.75" x14ac:dyDescent="0.25"/>
  <cols>
    <col min="1" max="1" width="2.77734375" style="1" customWidth="1"/>
    <col min="2" max="2" width="18.44140625" style="1" customWidth="1"/>
    <col min="3" max="8" width="17.77734375" style="1" customWidth="1"/>
    <col min="9" max="9" width="2.77734375" style="1" customWidth="1"/>
    <col min="10" max="10" width="12.109375" style="1" customWidth="1"/>
    <col min="11" max="16384" width="8.88671875" style="1"/>
  </cols>
  <sheetData>
    <row r="1" spans="2:8" ht="59.25" customHeight="1" x14ac:dyDescent="0.25">
      <c r="B1" s="43">
        <v>44774</v>
      </c>
      <c r="C1" s="43"/>
      <c r="D1" s="35"/>
      <c r="E1" s="35"/>
      <c r="F1" s="35"/>
      <c r="G1" s="42" t="s">
        <v>24</v>
      </c>
      <c r="H1" s="42"/>
    </row>
    <row r="2" spans="2:8" ht="21.75" customHeight="1" thickBot="1" x14ac:dyDescent="0.3">
      <c r="B2" s="34" t="s">
        <v>17</v>
      </c>
      <c r="C2" s="9" t="s">
        <v>18</v>
      </c>
      <c r="D2" s="9" t="s">
        <v>19</v>
      </c>
      <c r="E2" s="9" t="s">
        <v>20</v>
      </c>
      <c r="F2" s="9" t="s">
        <v>21</v>
      </c>
      <c r="G2" s="9" t="s">
        <v>22</v>
      </c>
      <c r="H2" s="33" t="s">
        <v>23</v>
      </c>
    </row>
    <row r="3" spans="2:8" ht="19.5" customHeight="1" x14ac:dyDescent="0.25">
      <c r="B3" s="28"/>
      <c r="C3" s="37">
        <v>1</v>
      </c>
      <c r="D3" s="37">
        <v>2</v>
      </c>
      <c r="E3" s="37">
        <v>3</v>
      </c>
      <c r="F3" s="37">
        <v>4</v>
      </c>
      <c r="G3" s="37">
        <v>5</v>
      </c>
      <c r="H3" s="29">
        <v>6</v>
      </c>
    </row>
    <row r="4" spans="2:8" ht="57.95" customHeight="1" x14ac:dyDescent="0.25">
      <c r="B4" s="21"/>
      <c r="C4" s="21" t="s">
        <v>5</v>
      </c>
      <c r="D4" s="23" t="s">
        <v>7</v>
      </c>
      <c r="E4" s="23" t="s">
        <v>7</v>
      </c>
      <c r="F4" s="23" t="s">
        <v>7</v>
      </c>
      <c r="G4" s="25" t="s">
        <v>10</v>
      </c>
      <c r="H4" s="21" t="s">
        <v>5</v>
      </c>
    </row>
    <row r="5" spans="2:8" ht="19.5" customHeight="1" x14ac:dyDescent="0.25">
      <c r="B5" s="27">
        <v>7</v>
      </c>
      <c r="C5" s="20">
        <v>8</v>
      </c>
      <c r="D5" s="20">
        <v>9</v>
      </c>
      <c r="E5" s="20">
        <v>10</v>
      </c>
      <c r="F5" s="20">
        <v>11</v>
      </c>
      <c r="G5" s="20">
        <v>12</v>
      </c>
      <c r="H5" s="30">
        <v>13</v>
      </c>
    </row>
    <row r="6" spans="2:8" ht="57.95" customHeight="1" x14ac:dyDescent="0.25">
      <c r="B6" s="22" t="s">
        <v>6</v>
      </c>
      <c r="C6" s="22" t="s">
        <v>6</v>
      </c>
      <c r="D6" s="24" t="s">
        <v>8</v>
      </c>
      <c r="E6" s="24" t="s">
        <v>8</v>
      </c>
      <c r="F6" s="45" t="s">
        <v>27</v>
      </c>
      <c r="G6" s="45" t="s">
        <v>27</v>
      </c>
      <c r="H6" s="22" t="s">
        <v>6</v>
      </c>
    </row>
    <row r="7" spans="2:8" ht="19.5" customHeight="1" x14ac:dyDescent="0.25">
      <c r="B7" s="28">
        <v>14</v>
      </c>
      <c r="C7" s="13">
        <v>15</v>
      </c>
      <c r="D7" s="13">
        <v>16</v>
      </c>
      <c r="E7" s="13">
        <v>17</v>
      </c>
      <c r="F7" s="13">
        <v>18</v>
      </c>
      <c r="G7" s="13">
        <v>19</v>
      </c>
      <c r="H7" s="29">
        <v>20</v>
      </c>
    </row>
    <row r="8" spans="2:8" ht="57.95" customHeight="1" x14ac:dyDescent="0.25">
      <c r="B8" s="21" t="s">
        <v>5</v>
      </c>
      <c r="C8" s="21" t="s">
        <v>5</v>
      </c>
      <c r="D8" s="44" t="s">
        <v>27</v>
      </c>
      <c r="E8" s="23" t="s">
        <v>7</v>
      </c>
      <c r="F8" s="23" t="s">
        <v>7</v>
      </c>
      <c r="G8" s="25" t="s">
        <v>10</v>
      </c>
      <c r="H8" s="21" t="s">
        <v>5</v>
      </c>
    </row>
    <row r="9" spans="2:8" ht="19.5" customHeight="1" x14ac:dyDescent="0.25">
      <c r="B9" s="27">
        <v>21</v>
      </c>
      <c r="C9" s="38">
        <v>22</v>
      </c>
      <c r="D9" s="20">
        <v>23</v>
      </c>
      <c r="E9" s="20">
        <v>24</v>
      </c>
      <c r="F9" s="20">
        <v>25</v>
      </c>
      <c r="G9" s="20">
        <v>26</v>
      </c>
      <c r="H9" s="30">
        <v>27</v>
      </c>
    </row>
    <row r="10" spans="2:8" ht="57.95" customHeight="1" x14ac:dyDescent="0.25">
      <c r="B10" s="22" t="s">
        <v>6</v>
      </c>
      <c r="C10" s="22" t="s">
        <v>6</v>
      </c>
      <c r="D10" s="24" t="s">
        <v>8</v>
      </c>
      <c r="E10" s="24" t="s">
        <v>8</v>
      </c>
      <c r="F10" s="24" t="s">
        <v>8</v>
      </c>
      <c r="G10" s="26" t="s">
        <v>11</v>
      </c>
      <c r="H10" s="22" t="s">
        <v>6</v>
      </c>
    </row>
    <row r="11" spans="2:8" ht="19.5" customHeight="1" x14ac:dyDescent="0.25">
      <c r="B11" s="28">
        <v>28</v>
      </c>
      <c r="C11" s="37">
        <v>29</v>
      </c>
      <c r="D11" s="37">
        <v>30</v>
      </c>
      <c r="E11" s="37">
        <v>31</v>
      </c>
      <c r="F11" s="37"/>
      <c r="G11" s="13"/>
      <c r="H11" s="29"/>
    </row>
    <row r="12" spans="2:8" ht="57.95" customHeight="1" x14ac:dyDescent="0.25">
      <c r="B12" s="21" t="s">
        <v>5</v>
      </c>
      <c r="C12" s="21" t="s">
        <v>5</v>
      </c>
      <c r="D12" s="23" t="s">
        <v>7</v>
      </c>
      <c r="E12" s="23" t="s">
        <v>7</v>
      </c>
      <c r="F12" s="23"/>
      <c r="G12" s="21"/>
      <c r="H12" s="21"/>
    </row>
    <row r="13" spans="2:8" ht="19.5" x14ac:dyDescent="0.25">
      <c r="E13" s="36" t="s">
        <v>26</v>
      </c>
    </row>
  </sheetData>
  <mergeCells count="2">
    <mergeCell ref="B1:C1"/>
    <mergeCell ref="G1:H1"/>
  </mergeCells>
  <phoneticPr fontId="24"/>
  <conditionalFormatting sqref="B3:G3">
    <cfRule type="expression" dxfId="1" priority="2">
      <formula>DAY(B3)&gt;8</formula>
    </cfRule>
  </conditionalFormatting>
  <conditionalFormatting sqref="B11:H11">
    <cfRule type="expression" dxfId="0" priority="1">
      <formula>AND(DAY(B11)&gt;=1,DAY(B11)&lt;=15)</formula>
    </cfRule>
  </conditionalFormatting>
  <dataValidations count="5">
    <dataValidation allowBlank="1" showInputMessage="1" showErrorMessage="1" prompt="この行と行 5、7、9、11、13 には、週のカレンダー日が含まれます。このセルの数字が 1 でない場合は、前の月の日付ということです。セル E13 にメモを入力します" sqref="B3"/>
    <dataValidation allowBlank="1" showInputMessage="1" showErrorMessage="1" prompt="4 月の月間カレンダー" sqref="A1"/>
    <dataValidation allowBlank="1" showInputMessage="1" showErrorMessage="1" prompt="この行には、このカレンダーの曜日名が含まれます。このセルには、週の最初の曜日が含まれます。最初の曜日を変更するには、1 月のワークシートのセル K3 に新しい曜日を入力します" sqref="B2"/>
    <dataValidation allowBlank="1" showInputMessage="1" showErrorMessage="1" prompt="このセルの年は、1 月のワークシートに入力された年に基づいて自動的に更新されます。下のカレンダーには、細字フォントの網掛けの前の月と次の月の日付が含まれます" sqref="B1"/>
    <dataValidation allowBlank="1" showInputMessage="1" showErrorMessage="1" prompt="曜日は自動的に決定されます" sqref="C2:H2"/>
  </dataValidations>
  <printOptions horizontalCentered="1" verticalCentered="1"/>
  <pageMargins left="0.7" right="0.7" top="0.75" bottom="0.75" header="0.3" footer="0.3"/>
  <pageSetup paperSize="9" scale="86" orientation="landscape" r:id="rId1"/>
  <headerFooter differentFirst="1"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43</vt:i4>
      </vt:variant>
    </vt:vector>
  </HeadingPairs>
  <TitlesOfParts>
    <vt:vector size="63" baseType="lpstr">
      <vt:lpstr>1 月</vt:lpstr>
      <vt:lpstr>2 月</vt:lpstr>
      <vt:lpstr>3 月</vt:lpstr>
      <vt:lpstr>4 月</vt:lpstr>
      <vt:lpstr>5 月</vt:lpstr>
      <vt:lpstr>6 月</vt:lpstr>
      <vt:lpstr>7 月</vt:lpstr>
      <vt:lpstr>8 月</vt:lpstr>
      <vt:lpstr>9 月</vt:lpstr>
      <vt:lpstr>10 月</vt:lpstr>
      <vt:lpstr>11 月</vt:lpstr>
      <vt:lpstr>12 月</vt:lpstr>
      <vt:lpstr>2021.11</vt:lpstr>
      <vt:lpstr>2022.2</vt:lpstr>
      <vt:lpstr>2022.3</vt:lpstr>
      <vt:lpstr>2022.4</vt:lpstr>
      <vt:lpstr>2022.5</vt:lpstr>
      <vt:lpstr>2022.6</vt:lpstr>
      <vt:lpstr>2022.7</vt:lpstr>
      <vt:lpstr>2022.8</vt:lpstr>
      <vt:lpstr>CalendarYear</vt:lpstr>
      <vt:lpstr>ColumnTitleRegion1..H12.1</vt:lpstr>
      <vt:lpstr>ColumnTitleRegion1..H12.10</vt:lpstr>
      <vt:lpstr>ColumnTitleRegion1..H12.11</vt:lpstr>
      <vt:lpstr>ColumnTitleRegion1..H12.12</vt:lpstr>
      <vt:lpstr>ColumnTitleRegion1..H12.2</vt:lpstr>
      <vt:lpstr>ColumnTitleRegion1..H12.3</vt:lpstr>
      <vt:lpstr>'2021.11'!ColumnTitleRegion1..H12.4</vt:lpstr>
      <vt:lpstr>'2022.2'!ColumnTitleRegion1..H12.4</vt:lpstr>
      <vt:lpstr>'2022.3'!ColumnTitleRegion1..H12.4</vt:lpstr>
      <vt:lpstr>'2022.4'!ColumnTitleRegion1..H12.4</vt:lpstr>
      <vt:lpstr>'2022.5'!ColumnTitleRegion1..H12.4</vt:lpstr>
      <vt:lpstr>'2022.6'!ColumnTitleRegion1..H12.4</vt:lpstr>
      <vt:lpstr>'2022.7'!ColumnTitleRegion1..H12.4</vt:lpstr>
      <vt:lpstr>'2022.8'!ColumnTitleRegion1..H12.4</vt:lpstr>
      <vt:lpstr>ColumnTitleRegion1..H12.4</vt:lpstr>
      <vt:lpstr>ColumnTitleRegion1..H12.5</vt:lpstr>
      <vt:lpstr>ColumnTitleRegion1..H12.6</vt:lpstr>
      <vt:lpstr>ColumnTitleRegion1..H12.7</vt:lpstr>
      <vt:lpstr>ColumnTitleRegion1..H12.8</vt:lpstr>
      <vt:lpstr>ColumnTitleRegion1..H12.9</vt:lpstr>
      <vt:lpstr>ColumnTitleRegion2..C14.1</vt:lpstr>
      <vt:lpstr>ColumnTitleRegion2..C14.10</vt:lpstr>
      <vt:lpstr>ColumnTitleRegion2..C14.11</vt:lpstr>
      <vt:lpstr>ColumnTitleRegion2..C14.12</vt:lpstr>
      <vt:lpstr>ColumnTitleRegion2..C14.2</vt:lpstr>
      <vt:lpstr>ColumnTitleRegion2..C14.3</vt:lpstr>
      <vt:lpstr>'2021.11'!ColumnTitleRegion2..C14.4</vt:lpstr>
      <vt:lpstr>'2022.2'!ColumnTitleRegion2..C14.4</vt:lpstr>
      <vt:lpstr>'2022.3'!ColumnTitleRegion2..C14.4</vt:lpstr>
      <vt:lpstr>'2022.4'!ColumnTitleRegion2..C14.4</vt:lpstr>
      <vt:lpstr>'2022.5'!ColumnTitleRegion2..C14.4</vt:lpstr>
      <vt:lpstr>'2022.6'!ColumnTitleRegion2..C14.4</vt:lpstr>
      <vt:lpstr>'2022.7'!ColumnTitleRegion2..C14.4</vt:lpstr>
      <vt:lpstr>'2022.8'!ColumnTitleRegion2..C14.4</vt:lpstr>
      <vt:lpstr>ColumnTitleRegion2..C14.4</vt:lpstr>
      <vt:lpstr>ColumnTitleRegion2..C14.5</vt:lpstr>
      <vt:lpstr>ColumnTitleRegion2..C14.6</vt:lpstr>
      <vt:lpstr>ColumnTitleRegion2..C14.7</vt:lpstr>
      <vt:lpstr>ColumnTitleRegion2..C14.8</vt:lpstr>
      <vt:lpstr>ColumnTitleRegion2..C14.9</vt:lpstr>
      <vt:lpstr>'1 月'!Print_Area</vt:lpstr>
      <vt:lpstr>WeekStart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SP0029</dc:creator>
  <cp:lastModifiedBy>SP0012</cp:lastModifiedBy>
  <cp:lastPrinted>2022-07-26T08:48:18Z</cp:lastPrinted>
  <dcterms:created xsi:type="dcterms:W3CDTF">2016-12-02T06:02:37Z</dcterms:created>
  <dcterms:modified xsi:type="dcterms:W3CDTF">2022-07-29T08:48:50Z</dcterms:modified>
</cp:coreProperties>
</file>